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0730" windowHeight="11760"/>
  </bookViews>
  <sheets>
    <sheet name="Stavba" sheetId="1" r:id="rId1"/>
    <sheet name="VzorPolozky" sheetId="10" state="hidden" r:id="rId2"/>
    <sheet name="Rozpočet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Stavba!#REF!</definedName>
    <definedName name="CisloRozpoctu">'[1]Krycí list'!$C$2</definedName>
    <definedName name="CisloStavby" localSheetId="0">Stavba!#REF!</definedName>
    <definedName name="cislostavby">'[1]Krycí list'!$A$7</definedName>
    <definedName name="CisloStavebnihoRozpoctu">Stavba!#REF!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Stavba!$D$4</definedName>
    <definedName name="_xlnm.Print_Titles" localSheetId="2">Rozpočet!$1:$7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Rozpočet!$A$1:$X$478</definedName>
    <definedName name="_xlnm.Print_Area" localSheetId="0">Stavba!$A$1:$J$81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0" i="1"/>
  <c r="I59" i="1"/>
  <c r="I51" i="1"/>
  <c r="I49" i="1"/>
  <c r="V8" i="12"/>
  <c r="M9" i="12"/>
  <c r="M8" i="12" s="1"/>
  <c r="I9" i="12"/>
  <c r="I8" i="12" s="1"/>
  <c r="K9" i="12"/>
  <c r="K8" i="12" s="1"/>
  <c r="O9" i="12"/>
  <c r="O8" i="12" s="1"/>
  <c r="Q9" i="12"/>
  <c r="Q8" i="12" s="1"/>
  <c r="V9" i="12"/>
  <c r="G19" i="12"/>
  <c r="I19" i="12"/>
  <c r="I18" i="12" s="1"/>
  <c r="K19" i="12"/>
  <c r="M19" i="12"/>
  <c r="O19" i="12"/>
  <c r="O18" i="12" s="1"/>
  <c r="Q19" i="12"/>
  <c r="V19" i="12"/>
  <c r="V18" i="12" s="1"/>
  <c r="G21" i="12"/>
  <c r="G18" i="12" s="1"/>
  <c r="I21" i="12"/>
  <c r="K21" i="12"/>
  <c r="K18" i="12" s="1"/>
  <c r="O21" i="12"/>
  <c r="Q21" i="12"/>
  <c r="Q18" i="12" s="1"/>
  <c r="V21" i="12"/>
  <c r="G24" i="12"/>
  <c r="M24" i="12" s="1"/>
  <c r="I24" i="12"/>
  <c r="I23" i="12" s="1"/>
  <c r="K24" i="12"/>
  <c r="O24" i="12"/>
  <c r="O23" i="12" s="1"/>
  <c r="Q24" i="12"/>
  <c r="V24" i="12"/>
  <c r="V23" i="12" s="1"/>
  <c r="G26" i="12"/>
  <c r="M26" i="12" s="1"/>
  <c r="I26" i="12"/>
  <c r="K26" i="12"/>
  <c r="K23" i="12" s="1"/>
  <c r="O26" i="12"/>
  <c r="Q26" i="12"/>
  <c r="Q23" i="12" s="1"/>
  <c r="V26" i="12"/>
  <c r="G29" i="12"/>
  <c r="G23" i="12" s="1"/>
  <c r="I29" i="12"/>
  <c r="K29" i="12"/>
  <c r="O29" i="12"/>
  <c r="Q29" i="12"/>
  <c r="V29" i="12"/>
  <c r="G34" i="12"/>
  <c r="M34" i="12" s="1"/>
  <c r="I34" i="12"/>
  <c r="I33" i="12" s="1"/>
  <c r="K34" i="12"/>
  <c r="K33" i="12" s="1"/>
  <c r="O34" i="12"/>
  <c r="Q34" i="12"/>
  <c r="Q33" i="12" s="1"/>
  <c r="V34" i="12"/>
  <c r="V33" i="12" s="1"/>
  <c r="G37" i="12"/>
  <c r="M37" i="12" s="1"/>
  <c r="I37" i="12"/>
  <c r="K37" i="12"/>
  <c r="O37" i="12"/>
  <c r="Q37" i="12"/>
  <c r="V37" i="12"/>
  <c r="G44" i="12"/>
  <c r="M44" i="12" s="1"/>
  <c r="I44" i="12"/>
  <c r="K44" i="12"/>
  <c r="O44" i="12"/>
  <c r="O33" i="12" s="1"/>
  <c r="Q44" i="12"/>
  <c r="V44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Q56" i="12"/>
  <c r="G57" i="12"/>
  <c r="G56" i="12" s="1"/>
  <c r="I53" i="1" s="1"/>
  <c r="I57" i="12"/>
  <c r="I56" i="12" s="1"/>
  <c r="K57" i="12"/>
  <c r="O57" i="12"/>
  <c r="O56" i="12" s="1"/>
  <c r="Q57" i="12"/>
  <c r="V57" i="12"/>
  <c r="V56" i="12" s="1"/>
  <c r="G59" i="12"/>
  <c r="M59" i="12" s="1"/>
  <c r="I59" i="12"/>
  <c r="K59" i="12"/>
  <c r="O59" i="12"/>
  <c r="Q59" i="12"/>
  <c r="V59" i="12"/>
  <c r="G61" i="12"/>
  <c r="M61" i="12" s="1"/>
  <c r="I61" i="12"/>
  <c r="K61" i="12"/>
  <c r="K56" i="12" s="1"/>
  <c r="O61" i="12"/>
  <c r="Q61" i="12"/>
  <c r="V61" i="12"/>
  <c r="I63" i="12"/>
  <c r="G64" i="12"/>
  <c r="M64" i="12" s="1"/>
  <c r="I64" i="12"/>
  <c r="K64" i="12"/>
  <c r="K63" i="12" s="1"/>
  <c r="O64" i="12"/>
  <c r="O63" i="12" s="1"/>
  <c r="Q64" i="12"/>
  <c r="Q63" i="12" s="1"/>
  <c r="V64" i="12"/>
  <c r="G66" i="12"/>
  <c r="I66" i="12"/>
  <c r="K66" i="12"/>
  <c r="O66" i="12"/>
  <c r="Q66" i="12"/>
  <c r="V66" i="12"/>
  <c r="G68" i="12"/>
  <c r="I68" i="12"/>
  <c r="K68" i="12"/>
  <c r="M68" i="12"/>
  <c r="O68" i="12"/>
  <c r="Q68" i="12"/>
  <c r="V68" i="12"/>
  <c r="V63" i="12" s="1"/>
  <c r="G70" i="12"/>
  <c r="M70" i="12" s="1"/>
  <c r="I70" i="12"/>
  <c r="K70" i="12"/>
  <c r="O70" i="12"/>
  <c r="Q70" i="12"/>
  <c r="V70" i="12"/>
  <c r="Q72" i="12"/>
  <c r="V72" i="12"/>
  <c r="G73" i="12"/>
  <c r="G72" i="12" s="1"/>
  <c r="I55" i="1" s="1"/>
  <c r="I73" i="12"/>
  <c r="I72" i="12" s="1"/>
  <c r="K73" i="12"/>
  <c r="K72" i="12" s="1"/>
  <c r="O73" i="12"/>
  <c r="O72" i="12" s="1"/>
  <c r="Q73" i="12"/>
  <c r="V73" i="12"/>
  <c r="G79" i="12"/>
  <c r="G78" i="12" s="1"/>
  <c r="I56" i="1" s="1"/>
  <c r="I79" i="12"/>
  <c r="I78" i="12" s="1"/>
  <c r="K79" i="12"/>
  <c r="K78" i="12" s="1"/>
  <c r="O79" i="12"/>
  <c r="O78" i="12" s="1"/>
  <c r="Q79" i="12"/>
  <c r="V79" i="12"/>
  <c r="V78" i="12" s="1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Q78" i="12" s="1"/>
  <c r="V83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Q88" i="12"/>
  <c r="V88" i="12"/>
  <c r="G89" i="12"/>
  <c r="G88" i="12" s="1"/>
  <c r="I57" i="1" s="1"/>
  <c r="I89" i="12"/>
  <c r="I88" i="12" s="1"/>
  <c r="K89" i="12"/>
  <c r="K88" i="12" s="1"/>
  <c r="O89" i="12"/>
  <c r="O88" i="12" s="1"/>
  <c r="Q89" i="12"/>
  <c r="V89" i="12"/>
  <c r="G96" i="12"/>
  <c r="I96" i="12"/>
  <c r="I95" i="12" s="1"/>
  <c r="K96" i="12"/>
  <c r="K95" i="12" s="1"/>
  <c r="M96" i="12"/>
  <c r="O96" i="12"/>
  <c r="O95" i="12" s="1"/>
  <c r="Q96" i="12"/>
  <c r="V96" i="12"/>
  <c r="V95" i="12" s="1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Q95" i="12" s="1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I111" i="12"/>
  <c r="K111" i="12"/>
  <c r="G112" i="12"/>
  <c r="G111" i="12" s="1"/>
  <c r="I112" i="12"/>
  <c r="K112" i="12"/>
  <c r="O112" i="12"/>
  <c r="O111" i="12" s="1"/>
  <c r="Q112" i="12"/>
  <c r="Q111" i="12" s="1"/>
  <c r="V112" i="12"/>
  <c r="V111" i="12" s="1"/>
  <c r="G113" i="12"/>
  <c r="I113" i="12"/>
  <c r="O113" i="12"/>
  <c r="G114" i="12"/>
  <c r="M114" i="12" s="1"/>
  <c r="M113" i="12" s="1"/>
  <c r="I114" i="12"/>
  <c r="K114" i="12"/>
  <c r="K113" i="12" s="1"/>
  <c r="O114" i="12"/>
  <c r="Q114" i="12"/>
  <c r="Q113" i="12" s="1"/>
  <c r="V114" i="12"/>
  <c r="V113" i="12" s="1"/>
  <c r="V115" i="12"/>
  <c r="G116" i="12"/>
  <c r="I116" i="12"/>
  <c r="I115" i="12" s="1"/>
  <c r="K116" i="12"/>
  <c r="O116" i="12"/>
  <c r="O115" i="12" s="1"/>
  <c r="Q116" i="12"/>
  <c r="V116" i="12"/>
  <c r="G120" i="12"/>
  <c r="M120" i="12" s="1"/>
  <c r="I120" i="12"/>
  <c r="K120" i="12"/>
  <c r="K115" i="12" s="1"/>
  <c r="O120" i="12"/>
  <c r="Q120" i="12"/>
  <c r="Q115" i="12" s="1"/>
  <c r="V120" i="12"/>
  <c r="G124" i="12"/>
  <c r="I124" i="12"/>
  <c r="K124" i="12"/>
  <c r="M124" i="12"/>
  <c r="O124" i="12"/>
  <c r="Q124" i="12"/>
  <c r="V124" i="12"/>
  <c r="G126" i="12"/>
  <c r="I126" i="12"/>
  <c r="I125" i="12" s="1"/>
  <c r="K126" i="12"/>
  <c r="M126" i="12"/>
  <c r="O126" i="12"/>
  <c r="Q126" i="12"/>
  <c r="Q125" i="12" s="1"/>
  <c r="V126" i="12"/>
  <c r="G127" i="12"/>
  <c r="M127" i="12" s="1"/>
  <c r="I127" i="12"/>
  <c r="K127" i="12"/>
  <c r="O127" i="12"/>
  <c r="O125" i="12" s="1"/>
  <c r="Q127" i="12"/>
  <c r="V127" i="12"/>
  <c r="V125" i="12" s="1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K125" i="12" s="1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7" i="12"/>
  <c r="I147" i="12"/>
  <c r="K147" i="12"/>
  <c r="M147" i="12"/>
  <c r="O147" i="12"/>
  <c r="Q147" i="12"/>
  <c r="V147" i="12"/>
  <c r="G148" i="12"/>
  <c r="M148" i="12" s="1"/>
  <c r="I148" i="12"/>
  <c r="K148" i="12"/>
  <c r="O148" i="12"/>
  <c r="Q148" i="12"/>
  <c r="V148" i="12"/>
  <c r="G151" i="12"/>
  <c r="M151" i="12" s="1"/>
  <c r="I151" i="12"/>
  <c r="K151" i="12"/>
  <c r="O151" i="12"/>
  <c r="Q151" i="12"/>
  <c r="V151" i="12"/>
  <c r="G155" i="12"/>
  <c r="M155" i="12" s="1"/>
  <c r="I155" i="12"/>
  <c r="K155" i="12"/>
  <c r="O155" i="12"/>
  <c r="Q155" i="12"/>
  <c r="V155" i="12"/>
  <c r="G159" i="12"/>
  <c r="I159" i="12"/>
  <c r="K159" i="12"/>
  <c r="M159" i="12"/>
  <c r="O159" i="12"/>
  <c r="Q159" i="12"/>
  <c r="V159" i="12"/>
  <c r="G163" i="12"/>
  <c r="I163" i="12"/>
  <c r="K163" i="12"/>
  <c r="M163" i="12"/>
  <c r="O163" i="12"/>
  <c r="Q163" i="12"/>
  <c r="V163" i="12"/>
  <c r="G164" i="12"/>
  <c r="I63" i="1" s="1"/>
  <c r="G165" i="12"/>
  <c r="I165" i="12"/>
  <c r="I164" i="12" s="1"/>
  <c r="K165" i="12"/>
  <c r="K164" i="12" s="1"/>
  <c r="M165" i="12"/>
  <c r="M164" i="12" s="1"/>
  <c r="O165" i="12"/>
  <c r="O164" i="12" s="1"/>
  <c r="Q165" i="12"/>
  <c r="V165" i="12"/>
  <c r="V164" i="12" s="1"/>
  <c r="G166" i="12"/>
  <c r="I166" i="12"/>
  <c r="K166" i="12"/>
  <c r="M166" i="12"/>
  <c r="O166" i="12"/>
  <c r="Q166" i="12"/>
  <c r="Q164" i="12" s="1"/>
  <c r="V166" i="12"/>
  <c r="V168" i="12"/>
  <c r="G169" i="12"/>
  <c r="M169" i="12" s="1"/>
  <c r="I169" i="12"/>
  <c r="I168" i="12" s="1"/>
  <c r="K169" i="12"/>
  <c r="O169" i="12"/>
  <c r="O168" i="12" s="1"/>
  <c r="Q169" i="12"/>
  <c r="Q168" i="12" s="1"/>
  <c r="V169" i="12"/>
  <c r="G170" i="12"/>
  <c r="I170" i="12"/>
  <c r="K170" i="12"/>
  <c r="K168" i="12" s="1"/>
  <c r="O170" i="12"/>
  <c r="Q170" i="12"/>
  <c r="V170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K179" i="12"/>
  <c r="Q179" i="12"/>
  <c r="G180" i="12"/>
  <c r="G179" i="12" s="1"/>
  <c r="I65" i="1" s="1"/>
  <c r="I180" i="12"/>
  <c r="I179" i="12" s="1"/>
  <c r="K180" i="12"/>
  <c r="O180" i="12"/>
  <c r="O179" i="12" s="1"/>
  <c r="Q180" i="12"/>
  <c r="V180" i="12"/>
  <c r="V179" i="12" s="1"/>
  <c r="G185" i="12"/>
  <c r="M185" i="12" s="1"/>
  <c r="I185" i="12"/>
  <c r="K185" i="12"/>
  <c r="O185" i="12"/>
  <c r="Q185" i="12"/>
  <c r="V185" i="12"/>
  <c r="Q186" i="12"/>
  <c r="G187" i="12"/>
  <c r="I187" i="12"/>
  <c r="I186" i="12" s="1"/>
  <c r="K187" i="12"/>
  <c r="M187" i="12"/>
  <c r="O187" i="12"/>
  <c r="O186" i="12" s="1"/>
  <c r="Q187" i="12"/>
  <c r="V187" i="12"/>
  <c r="V186" i="12" s="1"/>
  <c r="G195" i="12"/>
  <c r="M195" i="12" s="1"/>
  <c r="I195" i="12"/>
  <c r="K195" i="12"/>
  <c r="K186" i="12" s="1"/>
  <c r="O195" i="12"/>
  <c r="Q195" i="12"/>
  <c r="V195" i="12"/>
  <c r="G197" i="12"/>
  <c r="M197" i="12" s="1"/>
  <c r="I197" i="12"/>
  <c r="I196" i="12" s="1"/>
  <c r="K197" i="12"/>
  <c r="K196" i="12" s="1"/>
  <c r="O197" i="12"/>
  <c r="O196" i="12" s="1"/>
  <c r="Q197" i="12"/>
  <c r="V197" i="12"/>
  <c r="V196" i="12" s="1"/>
  <c r="G202" i="12"/>
  <c r="M202" i="12" s="1"/>
  <c r="I202" i="12"/>
  <c r="K202" i="12"/>
  <c r="O202" i="12"/>
  <c r="Q202" i="12"/>
  <c r="Q196" i="12" s="1"/>
  <c r="V202" i="12"/>
  <c r="G204" i="12"/>
  <c r="G196" i="12" s="1"/>
  <c r="I204" i="12"/>
  <c r="K204" i="12"/>
  <c r="O204" i="12"/>
  <c r="Q204" i="12"/>
  <c r="V204" i="12"/>
  <c r="G206" i="12"/>
  <c r="M206" i="12" s="1"/>
  <c r="I206" i="12"/>
  <c r="K206" i="12"/>
  <c r="K205" i="12" s="1"/>
  <c r="O206" i="12"/>
  <c r="Q206" i="12"/>
  <c r="Q205" i="12" s="1"/>
  <c r="V206" i="12"/>
  <c r="V205" i="12" s="1"/>
  <c r="G208" i="12"/>
  <c r="M208" i="12" s="1"/>
  <c r="I208" i="12"/>
  <c r="I205" i="12" s="1"/>
  <c r="K208" i="12"/>
  <c r="O208" i="12"/>
  <c r="Q208" i="12"/>
  <c r="V208" i="12"/>
  <c r="G209" i="12"/>
  <c r="M209" i="12" s="1"/>
  <c r="I209" i="12"/>
  <c r="K209" i="12"/>
  <c r="O209" i="12"/>
  <c r="O205" i="12" s="1"/>
  <c r="Q209" i="12"/>
  <c r="V209" i="12"/>
  <c r="G210" i="12"/>
  <c r="M210" i="12" s="1"/>
  <c r="I210" i="12"/>
  <c r="K210" i="12"/>
  <c r="O210" i="12"/>
  <c r="Q210" i="12"/>
  <c r="V21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7" i="12"/>
  <c r="M227" i="12" s="1"/>
  <c r="I227" i="12"/>
  <c r="K227" i="12"/>
  <c r="O227" i="12"/>
  <c r="Q227" i="12"/>
  <c r="V227" i="12"/>
  <c r="G232" i="12"/>
  <c r="M232" i="12" s="1"/>
  <c r="I232" i="12"/>
  <c r="K232" i="12"/>
  <c r="O232" i="12"/>
  <c r="Q232" i="12"/>
  <c r="V232" i="12"/>
  <c r="G239" i="12"/>
  <c r="M239" i="12" s="1"/>
  <c r="I239" i="12"/>
  <c r="K239" i="12"/>
  <c r="O239" i="12"/>
  <c r="Q239" i="12"/>
  <c r="V239" i="12"/>
  <c r="G245" i="12"/>
  <c r="M245" i="12" s="1"/>
  <c r="I245" i="12"/>
  <c r="K245" i="12"/>
  <c r="O245" i="12"/>
  <c r="Q245" i="12"/>
  <c r="V245" i="12"/>
  <c r="G254" i="12"/>
  <c r="M254" i="12" s="1"/>
  <c r="I254" i="12"/>
  <c r="K254" i="12"/>
  <c r="O254" i="12"/>
  <c r="Q254" i="12"/>
  <c r="V254" i="12"/>
  <c r="G261" i="12"/>
  <c r="I261" i="12"/>
  <c r="K261" i="12"/>
  <c r="M261" i="12"/>
  <c r="O261" i="12"/>
  <c r="Q261" i="12"/>
  <c r="V261" i="12"/>
  <c r="O262" i="12"/>
  <c r="G263" i="12"/>
  <c r="M263" i="12" s="1"/>
  <c r="I263" i="12"/>
  <c r="K263" i="12"/>
  <c r="K262" i="12" s="1"/>
  <c r="O263" i="12"/>
  <c r="Q263" i="12"/>
  <c r="Q262" i="12" s="1"/>
  <c r="V263" i="12"/>
  <c r="V262" i="12" s="1"/>
  <c r="G267" i="12"/>
  <c r="G262" i="12" s="1"/>
  <c r="I69" i="1" s="1"/>
  <c r="I267" i="12"/>
  <c r="K267" i="12"/>
  <c r="O267" i="12"/>
  <c r="Q267" i="12"/>
  <c r="V267" i="12"/>
  <c r="G271" i="12"/>
  <c r="M271" i="12" s="1"/>
  <c r="I271" i="12"/>
  <c r="I262" i="12" s="1"/>
  <c r="K271" i="12"/>
  <c r="O271" i="12"/>
  <c r="Q271" i="12"/>
  <c r="V271" i="12"/>
  <c r="G273" i="12"/>
  <c r="M273" i="12" s="1"/>
  <c r="I273" i="12"/>
  <c r="I272" i="12" s="1"/>
  <c r="K273" i="12"/>
  <c r="K272" i="12" s="1"/>
  <c r="O273" i="12"/>
  <c r="Q273" i="12"/>
  <c r="V273" i="12"/>
  <c r="V272" i="12" s="1"/>
  <c r="G275" i="12"/>
  <c r="M275" i="12" s="1"/>
  <c r="I275" i="12"/>
  <c r="K275" i="12"/>
  <c r="O275" i="12"/>
  <c r="O272" i="12" s="1"/>
  <c r="Q275" i="12"/>
  <c r="V275" i="12"/>
  <c r="G277" i="12"/>
  <c r="M277" i="12" s="1"/>
  <c r="I277" i="12"/>
  <c r="K277" i="12"/>
  <c r="O277" i="12"/>
  <c r="Q277" i="12"/>
  <c r="Q272" i="12" s="1"/>
  <c r="V277" i="12"/>
  <c r="G279" i="12"/>
  <c r="M279" i="12" s="1"/>
  <c r="I279" i="12"/>
  <c r="K279" i="12"/>
  <c r="O279" i="12"/>
  <c r="Q279" i="12"/>
  <c r="V279" i="12"/>
  <c r="G280" i="12"/>
  <c r="M280" i="12" s="1"/>
  <c r="I280" i="12"/>
  <c r="K280" i="12"/>
  <c r="O280" i="12"/>
  <c r="Q280" i="12"/>
  <c r="V280" i="12"/>
  <c r="G282" i="12"/>
  <c r="M282" i="12" s="1"/>
  <c r="I282" i="12"/>
  <c r="K282" i="12"/>
  <c r="O282" i="12"/>
  <c r="Q282" i="12"/>
  <c r="V282" i="12"/>
  <c r="G284" i="12"/>
  <c r="M284" i="12" s="1"/>
  <c r="I284" i="12"/>
  <c r="I283" i="12" s="1"/>
  <c r="K284" i="12"/>
  <c r="K283" i="12" s="1"/>
  <c r="O284" i="12"/>
  <c r="Q284" i="12"/>
  <c r="Q283" i="12" s="1"/>
  <c r="V284" i="12"/>
  <c r="V283" i="12" s="1"/>
  <c r="G289" i="12"/>
  <c r="I289" i="12"/>
  <c r="K289" i="12"/>
  <c r="M289" i="12"/>
  <c r="O289" i="12"/>
  <c r="Q289" i="12"/>
  <c r="V289" i="12"/>
  <c r="G294" i="12"/>
  <c r="I294" i="12"/>
  <c r="K294" i="12"/>
  <c r="M294" i="12"/>
  <c r="O294" i="12"/>
  <c r="O283" i="12" s="1"/>
  <c r="Q294" i="12"/>
  <c r="V294" i="12"/>
  <c r="G299" i="12"/>
  <c r="M299" i="12" s="1"/>
  <c r="I299" i="12"/>
  <c r="K299" i="12"/>
  <c r="O299" i="12"/>
  <c r="Q299" i="12"/>
  <c r="V299" i="12"/>
  <c r="G304" i="12"/>
  <c r="M304" i="12" s="1"/>
  <c r="I304" i="12"/>
  <c r="K304" i="12"/>
  <c r="O304" i="12"/>
  <c r="Q304" i="12"/>
  <c r="V304" i="12"/>
  <c r="G313" i="12"/>
  <c r="M313" i="12" s="1"/>
  <c r="I313" i="12"/>
  <c r="K313" i="12"/>
  <c r="O313" i="12"/>
  <c r="Q313" i="12"/>
  <c r="V313" i="12"/>
  <c r="G314" i="12"/>
  <c r="M314" i="12" s="1"/>
  <c r="I314" i="12"/>
  <c r="K314" i="12"/>
  <c r="O314" i="12"/>
  <c r="Q314" i="12"/>
  <c r="V314" i="12"/>
  <c r="G319" i="12"/>
  <c r="M319" i="12" s="1"/>
  <c r="I319" i="12"/>
  <c r="K319" i="12"/>
  <c r="O319" i="12"/>
  <c r="Q319" i="12"/>
  <c r="V319" i="12"/>
  <c r="G324" i="12"/>
  <c r="M324" i="12" s="1"/>
  <c r="I324" i="12"/>
  <c r="K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8" i="12"/>
  <c r="M328" i="12" s="1"/>
  <c r="I328" i="12"/>
  <c r="I327" i="12" s="1"/>
  <c r="K328" i="12"/>
  <c r="O328" i="12"/>
  <c r="O327" i="12" s="1"/>
  <c r="Q328" i="12"/>
  <c r="Q327" i="12" s="1"/>
  <c r="V328" i="12"/>
  <c r="V327" i="12" s="1"/>
  <c r="G330" i="12"/>
  <c r="M330" i="12" s="1"/>
  <c r="I330" i="12"/>
  <c r="K330" i="12"/>
  <c r="K327" i="12" s="1"/>
  <c r="O330" i="12"/>
  <c r="Q330" i="12"/>
  <c r="V330" i="12"/>
  <c r="G331" i="12"/>
  <c r="I331" i="12"/>
  <c r="K331" i="12"/>
  <c r="O331" i="12"/>
  <c r="Q331" i="12"/>
  <c r="V331" i="12"/>
  <c r="G333" i="12"/>
  <c r="M333" i="12" s="1"/>
  <c r="I333" i="12"/>
  <c r="K333" i="12"/>
  <c r="O333" i="12"/>
  <c r="Q333" i="12"/>
  <c r="V333" i="12"/>
  <c r="G335" i="12"/>
  <c r="M335" i="12" s="1"/>
  <c r="I335" i="12"/>
  <c r="K335" i="12"/>
  <c r="O335" i="12"/>
  <c r="Q335" i="12"/>
  <c r="V335" i="12"/>
  <c r="G337" i="12"/>
  <c r="I337" i="12"/>
  <c r="K337" i="12"/>
  <c r="M337" i="12"/>
  <c r="O337" i="12"/>
  <c r="Q337" i="12"/>
  <c r="V337" i="12"/>
  <c r="G338" i="12"/>
  <c r="I338" i="12"/>
  <c r="K338" i="12"/>
  <c r="M338" i="12"/>
  <c r="O338" i="12"/>
  <c r="Q338" i="12"/>
  <c r="V338" i="12"/>
  <c r="G342" i="12"/>
  <c r="M342" i="12" s="1"/>
  <c r="I342" i="12"/>
  <c r="K342" i="12"/>
  <c r="O342" i="12"/>
  <c r="Q342" i="12"/>
  <c r="V342" i="12"/>
  <c r="G344" i="12"/>
  <c r="M344" i="12" s="1"/>
  <c r="I344" i="12"/>
  <c r="K344" i="12"/>
  <c r="O344" i="12"/>
  <c r="Q344" i="12"/>
  <c r="V344" i="12"/>
  <c r="G345" i="12"/>
  <c r="M345" i="12" s="1"/>
  <c r="I345" i="12"/>
  <c r="K345" i="12"/>
  <c r="O345" i="12"/>
  <c r="Q345" i="12"/>
  <c r="V345" i="12"/>
  <c r="V346" i="12"/>
  <c r="G347" i="12"/>
  <c r="I347" i="12"/>
  <c r="I346" i="12" s="1"/>
  <c r="K347" i="12"/>
  <c r="O347" i="12"/>
  <c r="O346" i="12" s="1"/>
  <c r="Q347" i="12"/>
  <c r="V347" i="12"/>
  <c r="G350" i="12"/>
  <c r="M350" i="12" s="1"/>
  <c r="I350" i="12"/>
  <c r="K350" i="12"/>
  <c r="K346" i="12" s="1"/>
  <c r="O350" i="12"/>
  <c r="Q350" i="12"/>
  <c r="Q346" i="12" s="1"/>
  <c r="V350" i="12"/>
  <c r="G353" i="12"/>
  <c r="I353" i="12"/>
  <c r="K353" i="12"/>
  <c r="M353" i="12"/>
  <c r="O353" i="12"/>
  <c r="Q353" i="12"/>
  <c r="V353" i="12"/>
  <c r="G355" i="12"/>
  <c r="I355" i="12"/>
  <c r="K355" i="12"/>
  <c r="M355" i="12"/>
  <c r="O355" i="12"/>
  <c r="Q355" i="12"/>
  <c r="V355" i="12"/>
  <c r="G358" i="12"/>
  <c r="M358" i="12" s="1"/>
  <c r="I358" i="12"/>
  <c r="I357" i="12" s="1"/>
  <c r="K358" i="12"/>
  <c r="O358" i="12"/>
  <c r="O357" i="12" s="1"/>
  <c r="Q358" i="12"/>
  <c r="Q357" i="12" s="1"/>
  <c r="V358" i="12"/>
  <c r="V357" i="12" s="1"/>
  <c r="G364" i="12"/>
  <c r="M364" i="12" s="1"/>
  <c r="I364" i="12"/>
  <c r="K364" i="12"/>
  <c r="K357" i="12" s="1"/>
  <c r="O364" i="12"/>
  <c r="Q364" i="12"/>
  <c r="V364" i="12"/>
  <c r="G370" i="12"/>
  <c r="I370" i="12"/>
  <c r="K370" i="12"/>
  <c r="O370" i="12"/>
  <c r="Q370" i="12"/>
  <c r="V370" i="12"/>
  <c r="G383" i="12"/>
  <c r="M383" i="12" s="1"/>
  <c r="I383" i="12"/>
  <c r="K383" i="12"/>
  <c r="O383" i="12"/>
  <c r="Q383" i="12"/>
  <c r="V383" i="12"/>
  <c r="G396" i="12"/>
  <c r="M396" i="12" s="1"/>
  <c r="I396" i="12"/>
  <c r="K396" i="12"/>
  <c r="O396" i="12"/>
  <c r="Q396" i="12"/>
  <c r="V396" i="12"/>
  <c r="I403" i="12"/>
  <c r="V403" i="12"/>
  <c r="G404" i="12"/>
  <c r="I404" i="12"/>
  <c r="K404" i="12"/>
  <c r="K403" i="12" s="1"/>
  <c r="M404" i="12"/>
  <c r="O404" i="12"/>
  <c r="O403" i="12" s="1"/>
  <c r="Q404" i="12"/>
  <c r="V404" i="12"/>
  <c r="G406" i="12"/>
  <c r="I406" i="12"/>
  <c r="K406" i="12"/>
  <c r="M406" i="12"/>
  <c r="O406" i="12"/>
  <c r="Q406" i="12"/>
  <c r="Q403" i="12" s="1"/>
  <c r="V406" i="12"/>
  <c r="G411" i="12"/>
  <c r="M411" i="12" s="1"/>
  <c r="I411" i="12"/>
  <c r="K411" i="12"/>
  <c r="K410" i="12" s="1"/>
  <c r="O411" i="12"/>
  <c r="Q411" i="12"/>
  <c r="Q410" i="12" s="1"/>
  <c r="V411" i="12"/>
  <c r="V410" i="12" s="1"/>
  <c r="G415" i="12"/>
  <c r="I415" i="12"/>
  <c r="K415" i="12"/>
  <c r="O415" i="12"/>
  <c r="Q415" i="12"/>
  <c r="V415" i="12"/>
  <c r="G417" i="12"/>
  <c r="M417" i="12" s="1"/>
  <c r="I417" i="12"/>
  <c r="I410" i="12" s="1"/>
  <c r="K417" i="12"/>
  <c r="O417" i="12"/>
  <c r="Q417" i="12"/>
  <c r="V417" i="12"/>
  <c r="G419" i="12"/>
  <c r="M419" i="12" s="1"/>
  <c r="I419" i="12"/>
  <c r="K419" i="12"/>
  <c r="O419" i="12"/>
  <c r="Q419" i="12"/>
  <c r="V419" i="12"/>
  <c r="G423" i="12"/>
  <c r="M423" i="12" s="1"/>
  <c r="I423" i="12"/>
  <c r="K423" i="12"/>
  <c r="O423" i="12"/>
  <c r="Q423" i="12"/>
  <c r="V423" i="12"/>
  <c r="G425" i="12"/>
  <c r="M425" i="12" s="1"/>
  <c r="I425" i="12"/>
  <c r="K425" i="12"/>
  <c r="O425" i="12"/>
  <c r="Q425" i="12"/>
  <c r="V425" i="12"/>
  <c r="G427" i="12"/>
  <c r="M427" i="12" s="1"/>
  <c r="I427" i="12"/>
  <c r="K427" i="12"/>
  <c r="O427" i="12"/>
  <c r="Q427" i="12"/>
  <c r="V427" i="12"/>
  <c r="G429" i="12"/>
  <c r="M429" i="12" s="1"/>
  <c r="I429" i="12"/>
  <c r="K429" i="12"/>
  <c r="O429" i="12"/>
  <c r="O410" i="12" s="1"/>
  <c r="Q429" i="12"/>
  <c r="V429" i="12"/>
  <c r="G431" i="12"/>
  <c r="M431" i="12" s="1"/>
  <c r="I431" i="12"/>
  <c r="K431" i="12"/>
  <c r="O431" i="12"/>
  <c r="Q431" i="12"/>
  <c r="V431" i="12"/>
  <c r="G433" i="12"/>
  <c r="M433" i="12" s="1"/>
  <c r="I433" i="12"/>
  <c r="K433" i="12"/>
  <c r="O433" i="12"/>
  <c r="Q433" i="12"/>
  <c r="V433" i="12"/>
  <c r="G435" i="12"/>
  <c r="M435" i="12" s="1"/>
  <c r="I435" i="12"/>
  <c r="K435" i="12"/>
  <c r="O435" i="12"/>
  <c r="Q435" i="12"/>
  <c r="V435" i="12"/>
  <c r="G437" i="12"/>
  <c r="M437" i="12" s="1"/>
  <c r="I437" i="12"/>
  <c r="K437" i="12"/>
  <c r="O437" i="12"/>
  <c r="Q437" i="12"/>
  <c r="V437" i="12"/>
  <c r="G439" i="12"/>
  <c r="M439" i="12" s="1"/>
  <c r="I439" i="12"/>
  <c r="K439" i="12"/>
  <c r="O439" i="12"/>
  <c r="Q439" i="12"/>
  <c r="V439" i="12"/>
  <c r="K441" i="12"/>
  <c r="G442" i="12"/>
  <c r="G441" i="12" s="1"/>
  <c r="I77" i="1" s="1"/>
  <c r="I442" i="12"/>
  <c r="K442" i="12"/>
  <c r="O442" i="12"/>
  <c r="O441" i="12" s="1"/>
  <c r="Q442" i="12"/>
  <c r="Q441" i="12" s="1"/>
  <c r="V442" i="12"/>
  <c r="G444" i="12"/>
  <c r="M444" i="12" s="1"/>
  <c r="I444" i="12"/>
  <c r="I441" i="12" s="1"/>
  <c r="K444" i="12"/>
  <c r="O444" i="12"/>
  <c r="Q444" i="12"/>
  <c r="V444" i="12"/>
  <c r="V441" i="12" s="1"/>
  <c r="G446" i="12"/>
  <c r="I446" i="12"/>
  <c r="K446" i="12"/>
  <c r="M446" i="12"/>
  <c r="O446" i="12"/>
  <c r="Q446" i="12"/>
  <c r="V446" i="12"/>
  <c r="G448" i="12"/>
  <c r="M448" i="12" s="1"/>
  <c r="I448" i="12"/>
  <c r="K448" i="12"/>
  <c r="O448" i="12"/>
  <c r="Q448" i="12"/>
  <c r="V448" i="12"/>
  <c r="G451" i="12"/>
  <c r="M451" i="12" s="1"/>
  <c r="I451" i="12"/>
  <c r="I450" i="12" s="1"/>
  <c r="K451" i="12"/>
  <c r="K450" i="12" s="1"/>
  <c r="O451" i="12"/>
  <c r="Q451" i="12"/>
  <c r="Q450" i="12" s="1"/>
  <c r="V451" i="12"/>
  <c r="G452" i="12"/>
  <c r="M452" i="12" s="1"/>
  <c r="I452" i="12"/>
  <c r="K452" i="12"/>
  <c r="O452" i="12"/>
  <c r="Q452" i="12"/>
  <c r="V452" i="12"/>
  <c r="V450" i="12" s="1"/>
  <c r="G453" i="12"/>
  <c r="I453" i="12"/>
  <c r="K453" i="12"/>
  <c r="M453" i="12"/>
  <c r="O453" i="12"/>
  <c r="O450" i="12" s="1"/>
  <c r="Q453" i="12"/>
  <c r="V453" i="12"/>
  <c r="G454" i="12"/>
  <c r="I454" i="12"/>
  <c r="K454" i="12"/>
  <c r="M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M457" i="12" s="1"/>
  <c r="I457" i="12"/>
  <c r="K457" i="12"/>
  <c r="O457" i="12"/>
  <c r="Q457" i="12"/>
  <c r="V457" i="12"/>
  <c r="O458" i="12"/>
  <c r="G459" i="12"/>
  <c r="M459" i="12" s="1"/>
  <c r="M458" i="12" s="1"/>
  <c r="I459" i="12"/>
  <c r="I458" i="12" s="1"/>
  <c r="K459" i="12"/>
  <c r="K458" i="12" s="1"/>
  <c r="O459" i="12"/>
  <c r="Q459" i="12"/>
  <c r="Q458" i="12" s="1"/>
  <c r="V459" i="12"/>
  <c r="G462" i="12"/>
  <c r="I462" i="12"/>
  <c r="K462" i="12"/>
  <c r="M462" i="12"/>
  <c r="O462" i="12"/>
  <c r="Q462" i="12"/>
  <c r="V462" i="12"/>
  <c r="V458" i="12" s="1"/>
  <c r="K463" i="12"/>
  <c r="G464" i="12"/>
  <c r="I464" i="12"/>
  <c r="I463" i="12" s="1"/>
  <c r="K464" i="12"/>
  <c r="M464" i="12"/>
  <c r="O464" i="12"/>
  <c r="O463" i="12" s="1"/>
  <c r="Q464" i="12"/>
  <c r="Q463" i="12" s="1"/>
  <c r="V464" i="12"/>
  <c r="G465" i="12"/>
  <c r="M465" i="12" s="1"/>
  <c r="I465" i="12"/>
  <c r="K465" i="12"/>
  <c r="O465" i="12"/>
  <c r="Q465" i="12"/>
  <c r="V465" i="12"/>
  <c r="V463" i="12" s="1"/>
  <c r="G466" i="12"/>
  <c r="M466" i="12" s="1"/>
  <c r="I466" i="12"/>
  <c r="K466" i="12"/>
  <c r="O466" i="12"/>
  <c r="Q466" i="12"/>
  <c r="V466" i="12"/>
  <c r="AF468" i="12"/>
  <c r="G41" i="1" s="1"/>
  <c r="J28" i="1"/>
  <c r="J26" i="1"/>
  <c r="G38" i="1"/>
  <c r="F38" i="1"/>
  <c r="J23" i="1"/>
  <c r="J24" i="1"/>
  <c r="J25" i="1"/>
  <c r="J27" i="1"/>
  <c r="E24" i="1"/>
  <c r="E26" i="1"/>
  <c r="I50" i="1" l="1"/>
  <c r="AE468" i="12"/>
  <c r="F41" i="1" s="1"/>
  <c r="H41" i="1" s="1"/>
  <c r="I41" i="1" s="1"/>
  <c r="M442" i="12"/>
  <c r="G186" i="12"/>
  <c r="I66" i="1" s="1"/>
  <c r="G168" i="12"/>
  <c r="I64" i="1" s="1"/>
  <c r="M79" i="12"/>
  <c r="M78" i="12" s="1"/>
  <c r="G63" i="12"/>
  <c r="I54" i="1" s="1"/>
  <c r="M186" i="12"/>
  <c r="M463" i="12"/>
  <c r="G410" i="12"/>
  <c r="I76" i="1" s="1"/>
  <c r="I18" i="1" s="1"/>
  <c r="G357" i="12"/>
  <c r="I74" i="1" s="1"/>
  <c r="G346" i="12"/>
  <c r="I73" i="1" s="1"/>
  <c r="G115" i="12"/>
  <c r="I61" i="1" s="1"/>
  <c r="M112" i="12"/>
  <c r="M111" i="12" s="1"/>
  <c r="G463" i="12"/>
  <c r="I80" i="1" s="1"/>
  <c r="I20" i="1" s="1"/>
  <c r="M21" i="12"/>
  <c r="G272" i="12"/>
  <c r="I70" i="1" s="1"/>
  <c r="M18" i="12"/>
  <c r="M66" i="12"/>
  <c r="M33" i="12"/>
  <c r="M403" i="12"/>
  <c r="G403" i="12"/>
  <c r="I75" i="1" s="1"/>
  <c r="G327" i="12"/>
  <c r="I72" i="1" s="1"/>
  <c r="G39" i="1"/>
  <c r="G42" i="1" s="1"/>
  <c r="G25" i="1" s="1"/>
  <c r="A25" i="1" s="1"/>
  <c r="G26" i="1" s="1"/>
  <c r="F40" i="1"/>
  <c r="G40" i="1"/>
  <c r="M441" i="12"/>
  <c r="M283" i="12"/>
  <c r="M125" i="12"/>
  <c r="M63" i="12"/>
  <c r="M450" i="12"/>
  <c r="M205" i="12"/>
  <c r="M95" i="12"/>
  <c r="M272" i="12"/>
  <c r="G458" i="12"/>
  <c r="I79" i="1" s="1"/>
  <c r="I19" i="1" s="1"/>
  <c r="G450" i="12"/>
  <c r="I78" i="1" s="1"/>
  <c r="G283" i="12"/>
  <c r="I71" i="1" s="1"/>
  <c r="G205" i="12"/>
  <c r="I68" i="1" s="1"/>
  <c r="G33" i="12"/>
  <c r="I52" i="1" s="1"/>
  <c r="I16" i="1" s="1"/>
  <c r="G95" i="12"/>
  <c r="I58" i="1" s="1"/>
  <c r="G125" i="12"/>
  <c r="I62" i="1" s="1"/>
  <c r="M415" i="12"/>
  <c r="M410" i="12" s="1"/>
  <c r="M370" i="12"/>
  <c r="M357" i="12" s="1"/>
  <c r="M331" i="12"/>
  <c r="M327" i="12" s="1"/>
  <c r="M267" i="12"/>
  <c r="M262" i="12" s="1"/>
  <c r="M204" i="12"/>
  <c r="M196" i="12" s="1"/>
  <c r="M180" i="12"/>
  <c r="M179" i="12" s="1"/>
  <c r="M57" i="12"/>
  <c r="M56" i="12" s="1"/>
  <c r="M29" i="12"/>
  <c r="M23" i="12" s="1"/>
  <c r="M347" i="12"/>
  <c r="M346" i="12" s="1"/>
  <c r="M116" i="12"/>
  <c r="M115" i="12" s="1"/>
  <c r="M89" i="12"/>
  <c r="M88" i="12" s="1"/>
  <c r="M73" i="12"/>
  <c r="M72" i="12" s="1"/>
  <c r="M170" i="12"/>
  <c r="M168" i="12" s="1"/>
  <c r="I17" i="1" l="1"/>
  <c r="I21" i="1" s="1"/>
  <c r="I81" i="1"/>
  <c r="F39" i="1"/>
  <c r="G468" i="12"/>
  <c r="J49" i="1"/>
  <c r="J51" i="1"/>
  <c r="J76" i="1"/>
  <c r="J58" i="1"/>
  <c r="J60" i="1"/>
  <c r="J54" i="1"/>
  <c r="J65" i="1"/>
  <c r="J69" i="1"/>
  <c r="J73" i="1"/>
  <c r="J66" i="1"/>
  <c r="J57" i="1"/>
  <c r="H39" i="1"/>
  <c r="H42" i="1" s="1"/>
  <c r="F42" i="1"/>
  <c r="J75" i="1"/>
  <c r="J55" i="1"/>
  <c r="A26" i="1"/>
  <c r="J74" i="1"/>
  <c r="J79" i="1"/>
  <c r="J67" i="1"/>
  <c r="J50" i="1"/>
  <c r="J59" i="1"/>
  <c r="J70" i="1"/>
  <c r="J72" i="1"/>
  <c r="H40" i="1"/>
  <c r="I40" i="1" s="1"/>
  <c r="J56" i="1"/>
  <c r="J80" i="1" l="1"/>
  <c r="J77" i="1"/>
  <c r="J64" i="1"/>
  <c r="J78" i="1"/>
  <c r="J63" i="1"/>
  <c r="J62" i="1"/>
  <c r="J68" i="1"/>
  <c r="J53" i="1"/>
  <c r="J71" i="1"/>
  <c r="J52" i="1"/>
  <c r="J81" i="1" s="1"/>
  <c r="J61" i="1"/>
  <c r="I39" i="1"/>
  <c r="I42" i="1" s="1"/>
  <c r="G28" i="1"/>
  <c r="G23" i="1"/>
  <c r="A23" i="1" s="1"/>
  <c r="A24" i="1" s="1"/>
  <c r="J40" i="1" l="1"/>
  <c r="J41" i="1"/>
  <c r="J39" i="1"/>
  <c r="J42" i="1" s="1"/>
  <c r="G24" i="1"/>
  <c r="A27" i="1" s="1"/>
  <c r="A29" i="1" s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<sst xmlns="http://schemas.openxmlformats.org/spreadsheetml/2006/main" count="2010" uniqueCount="661">
  <si>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</si>
  <si>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</si>
  <si>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</si>
  <si>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</si>
  <si>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</si>
  <si>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</si>
  <si>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</si>
  <si>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</si>
  <si>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</si>
  <si>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</si>
  <si>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</si>
  <si>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</si>
  <si>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</si>
  <si>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</si>
  <si>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</si>
  <si>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</si>
  <si>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</si>
  <si>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</si>
  <si>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</si>
  <si>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</si>
  <si>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</si>
  <si>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</si>
  <si>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</si>
  <si>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</si>
  <si>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</si>
  <si>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</si>
  <si>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</si>
  <si>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</si>
  <si>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</si>
  <si>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</si>
  <si>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</si>
  <si>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</si>
  <si>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</si>
  <si>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</si>
  <si>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</si>
  <si>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</si>
  <si>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</si>
  <si>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</si>
  <si>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</si>
  <si>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</si>
  <si>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</si>
  <si>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</si>
  <si>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Oprava BJ č. 207, DPS Město Albrechtice, Nemocniční 767/16</t>
  </si>
  <si>
    <t>SO05</t>
  </si>
  <si>
    <t>Stavební práce</t>
  </si>
  <si>
    <t>Objekt:</t>
  </si>
  <si>
    <t>Rozpočet:</t>
  </si>
  <si>
    <t>0</t>
  </si>
  <si>
    <t>Stavba</t>
  </si>
  <si>
    <t>Celkem za stavbu</t>
  </si>
  <si>
    <t>CZK</t>
  </si>
  <si>
    <t>Rekapitulace dílů</t>
  </si>
  <si>
    <t>Typ dílu</t>
  </si>
  <si>
    <t>POZNÁMKA K ROZPOČTU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</si>
  <si>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</si>
  <si>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</si>
  <si>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</si>
  <si>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</si>
  <si>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</si>
  <si>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</si>
  <si>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</si>
  <si>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</si>
  <si>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</si>
  <si>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</si>
  <si>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</si>
  <si>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</si>
  <si>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</si>
  <si>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</si>
  <si>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</si>
  <si>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</si>
  <si>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</si>
  <si>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</si>
  <si>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</si>
  <si>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</si>
  <si>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</si>
  <si>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</si>
  <si>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</si>
  <si>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</si>
  <si>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725</t>
  </si>
  <si>
    <t>Zařizovací předměty</t>
  </si>
  <si>
    <t>728</t>
  </si>
  <si>
    <t>Vzduchotechnika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</si>
  <si>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</si>
  <si>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</si>
  <si>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</si>
  <si>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</si>
  <si>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</si>
  <si>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</si>
  <si>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</si>
  <si>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</si>
  <si>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</si>
  <si>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</si>
  <si>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</si>
  <si>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</si>
  <si>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</si>
  <si>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</si>
  <si>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</si>
  <si>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</si>
  <si>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</si>
  <si>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</si>
  <si>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</si>
  <si>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</si>
  <si>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</si>
  <si>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</si>
  <si>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</si>
  <si>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</si>
  <si>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</si>
  <si>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</si>
  <si>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</si>
  <si>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</si>
  <si>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</si>
  <si>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</si>
  <si>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</si>
  <si>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</si>
  <si>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</si>
  <si>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</si>
  <si>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</si>
  <si>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</si>
  <si>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</si>
  <si>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</si>
  <si>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</si>
  <si>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</si>
  <si>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</si>
  <si>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</si>
  <si>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</si>
  <si>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</si>
  <si>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</si>
  <si>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</si>
  <si>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</si>
  <si>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</si>
  <si>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</si>
  <si>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</si>
  <si>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</si>
  <si>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</si>
  <si>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</si>
  <si>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</si>
  <si>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</si>
  <si>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</si>
  <si>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</si>
  <si>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</si>
  <si>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</si>
  <si>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Poznámka k položkovému rozpočtu</t>
  </si>
  <si>
    <t>Vlastní</t>
  </si>
  <si>
    <t>Indiv</t>
  </si>
  <si>
    <t>Práce</t>
  </si>
  <si>
    <t>POL1_</t>
  </si>
  <si>
    <t xml:space="preserve">Přesný postup prací tj.: technologických postupů, přestávek a norem : </t>
  </si>
  <si>
    <t>VV</t>
  </si>
  <si>
    <t xml:space="preserve">podrobně řeší výkres č.: : </t>
  </si>
  <si>
    <t xml:space="preserve">D.1 : </t>
  </si>
  <si>
    <t xml:space="preserve">D.2 : </t>
  </si>
  <si>
    <t xml:space="preserve">D.3 : </t>
  </si>
  <si>
    <t xml:space="preserve">Výpis stavebních prvků : </t>
  </si>
  <si>
    <t xml:space="preserve">Technická zpráva : </t>
  </si>
  <si>
    <t xml:space="preserve">Na základě těchto výkresů byl rozpočet vytvořen, tudíž výkresová dokumentace je hlavním parametrem při realizaci. : </t>
  </si>
  <si>
    <t>340237211</t>
  </si>
  <si>
    <t>Zazdívka otvorů pl.0,25m2,cihlami tl.zdi do 10 cm s použitím suché maltové směsi</t>
  </si>
  <si>
    <t>kus</t>
  </si>
  <si>
    <t>RTS 21/ II</t>
  </si>
  <si>
    <t>Zazdívka mezi mist. 202 a 203 : 1</t>
  </si>
  <si>
    <t>346244313</t>
  </si>
  <si>
    <t>Obezdívky van a WC nádržek z desek Ytong tl.100 mm</t>
  </si>
  <si>
    <t>m2</t>
  </si>
  <si>
    <t>(0,9*2+1,6)*0,1</t>
  </si>
  <si>
    <t>416022121</t>
  </si>
  <si>
    <t>Podhledy SDK,ocel.dvouúrov.křížový rošt,1x RB 12,5</t>
  </si>
  <si>
    <t>202 : 5,88</t>
  </si>
  <si>
    <t>416022123</t>
  </si>
  <si>
    <t>Podhled SDK,ocel.dvouúrov.křížový rošt,1x RBI 12,5</t>
  </si>
  <si>
    <t>203 : 2,78</t>
  </si>
  <si>
    <t>204 : 3,72</t>
  </si>
  <si>
    <t>713111221</t>
  </si>
  <si>
    <t>Montáž parozábrany, zavěšené podhl., přelep. spojů standard, napojení na stěnu utěsnit tmelem na parozábrany</t>
  </si>
  <si>
    <t>601014144</t>
  </si>
  <si>
    <t>Štuk na stropech ručně tloušťka vrstvy 2 mm</t>
  </si>
  <si>
    <t>205 : 16,18</t>
  </si>
  <si>
    <t>206 : 16,18</t>
  </si>
  <si>
    <t>602014144</t>
  </si>
  <si>
    <t>Štuk vnitřní ručně 2x nanášený, celková tloušťka vrstvy 4 mm</t>
  </si>
  <si>
    <t>202 : 33,6</t>
  </si>
  <si>
    <t>203 : 8,8</t>
  </si>
  <si>
    <t>204 : 21,3</t>
  </si>
  <si>
    <t>(0,6+1,725+0,6)*0,6</t>
  </si>
  <si>
    <t>205 : 60,5</t>
  </si>
  <si>
    <t>206 : 64,1</t>
  </si>
  <si>
    <t>612425931</t>
  </si>
  <si>
    <t>Omítka vápenná vnitřního ostění - štuková</t>
  </si>
  <si>
    <t>Ostění : (0,9+1,7+1,8+1,7+0,9)*0,25*2</t>
  </si>
  <si>
    <t>620451121</t>
  </si>
  <si>
    <t>Omítka cementová stěn zatřená dř.hladítkem, hladká</t>
  </si>
  <si>
    <t>632411704R00</t>
  </si>
  <si>
    <t>Penetrace savých podkladů</t>
  </si>
  <si>
    <t>602 : 33,6</t>
  </si>
  <si>
    <t>603 : 8,8</t>
  </si>
  <si>
    <t>604 : 21,3</t>
  </si>
  <si>
    <t>204 : (0,6+1,725+0,6)*0,6</t>
  </si>
  <si>
    <t>605 : 60,5</t>
  </si>
  <si>
    <t>16,18</t>
  </si>
  <si>
    <t>606 : 64,1</t>
  </si>
  <si>
    <t>622300131</t>
  </si>
  <si>
    <t>Vyrovnávací tmel tl. do 5 mm</t>
  </si>
  <si>
    <t>622473187</t>
  </si>
  <si>
    <t>Příplatek za okenní lištu (APU) - montáž včetně dodávky lišty</t>
  </si>
  <si>
    <t>m</t>
  </si>
  <si>
    <t>Ostění : (0,9+1,7+1,8+1,7+0,9)*2</t>
  </si>
  <si>
    <t>622476215</t>
  </si>
  <si>
    <t>Omítka vnější silikon,slož.1-2 penetrace + probarvená omítka</t>
  </si>
  <si>
    <t>Kalkul</t>
  </si>
  <si>
    <t>631311121</t>
  </si>
  <si>
    <t>Doplnění mazanin betonem do 1 m2, do tl. 8 cm</t>
  </si>
  <si>
    <t>m3</t>
  </si>
  <si>
    <t>Vyrovnání parapetů : (0,45*0,25*0,05*4*2)</t>
  </si>
  <si>
    <t>632411904</t>
  </si>
  <si>
    <t xml:space="preserve">Penetrace savých podkladů </t>
  </si>
  <si>
    <t>632415106</t>
  </si>
  <si>
    <t>Potěr samonivelační ručně tl. 6 mm vyrovnávací</t>
  </si>
  <si>
    <t>677101101R00</t>
  </si>
  <si>
    <t>Příprava podkladu - vysávání podlah prům.vysavačem</t>
  </si>
  <si>
    <t>648991113</t>
  </si>
  <si>
    <t>Osazení parapet.desek plast. a lamin. š.nad 20cm včetně dodávky plastové parapetní desky š. 250 mm</t>
  </si>
  <si>
    <t>VNITŘNÍ PARAPETNÍ DESKA š. 250mm/v. NOSU 40mm (UPRAVIT DLE SKUTEČNOSTI) : 0,47*4</t>
  </si>
  <si>
    <t xml:space="preserve">CPL LAMINÁT, BARVA BÍLÁ, OPATŘIT KONCOVKOU : </t>
  </si>
  <si>
    <t xml:space="preserve">SPÁDOVAT OD OKNA cca 2% : </t>
  </si>
  <si>
    <t xml:space="preserve">DL. 470mm (DOMĚŘIT DLE SKUTEČNOSTI) : </t>
  </si>
  <si>
    <t>941941051</t>
  </si>
  <si>
    <t>Montáž lešení leh.řad.s podlahami,š.1,5 m, H 10 m</t>
  </si>
  <si>
    <t>3,0*4,0</t>
  </si>
  <si>
    <t>941941111</t>
  </si>
  <si>
    <t>Pronájem lešení za den</t>
  </si>
  <si>
    <t>20dní : 3,0*4,0*20</t>
  </si>
  <si>
    <t>941941502</t>
  </si>
  <si>
    <t xml:space="preserve">Doprava lešení pronaj-dovoz a odvoz sady do 250m2 </t>
  </si>
  <si>
    <t>kpl</t>
  </si>
  <si>
    <t>941941851</t>
  </si>
  <si>
    <t>Demontáž lešení leh.řad.s podlahami,š.1,5 m,H 10 m</t>
  </si>
  <si>
    <t>949941101</t>
  </si>
  <si>
    <t>Výsuvná šplhací plošina, motorický zdvih, H 80 m</t>
  </si>
  <si>
    <t>den</t>
  </si>
  <si>
    <t>Montáž, pronájem a demontáž gedy : 10</t>
  </si>
  <si>
    <t>952901111</t>
  </si>
  <si>
    <t>Vyčištění budov o výšce podlaží do 4 m</t>
  </si>
  <si>
    <t>602 : 5,88</t>
  </si>
  <si>
    <t>603 : 2,78</t>
  </si>
  <si>
    <t>604 : 3,72</t>
  </si>
  <si>
    <t>605 : 16,18</t>
  </si>
  <si>
    <t>606 : 16,18</t>
  </si>
  <si>
    <t>965048150</t>
  </si>
  <si>
    <t>Dočištění povrchu po vybourání dlažeb, tmel do 50%</t>
  </si>
  <si>
    <t>965048515</t>
  </si>
  <si>
    <t>Broušení betonových povrchů do tl. 5 mm</t>
  </si>
  <si>
    <t>965081713</t>
  </si>
  <si>
    <t>Bourání dlažeb keramických tl.10 mm, nad 1 m2 ručně, dlaždice keramické</t>
  </si>
  <si>
    <t>968061125</t>
  </si>
  <si>
    <t>Vyvěšení dřevěných dveřních křídel pl. do 2 m2</t>
  </si>
  <si>
    <t>968083012</t>
  </si>
  <si>
    <t>Vybourání plastových prosklených dveří pl.nad 2 m2</t>
  </si>
  <si>
    <t>3,9</t>
  </si>
  <si>
    <t>968095001</t>
  </si>
  <si>
    <t>Bourání parapetů plastových š. do 25 cm</t>
  </si>
  <si>
    <t>0,47*4</t>
  </si>
  <si>
    <t>978013191</t>
  </si>
  <si>
    <t>Otlučení omítek vnitřních stěn v rozsahu do 100 %</t>
  </si>
  <si>
    <t>978021191</t>
  </si>
  <si>
    <t>Otlučení cementových omítek vnitřních stěn do 100%</t>
  </si>
  <si>
    <t>978059531</t>
  </si>
  <si>
    <t>Odsekání vnitřních obkladů stěn nad 2 m2</t>
  </si>
  <si>
    <t>979097011</t>
  </si>
  <si>
    <t>Pronájem kontejneru 4 t včetně zaplachtování</t>
  </si>
  <si>
    <t xml:space="preserve">den   </t>
  </si>
  <si>
    <t>999281145</t>
  </si>
  <si>
    <t>Přesun hmot pro opravy a údržbu do v. 6 m, nošením</t>
  </si>
  <si>
    <t>t</t>
  </si>
  <si>
    <t>Přesun hmot</t>
  </si>
  <si>
    <t>POL7_</t>
  </si>
  <si>
    <t>711212000</t>
  </si>
  <si>
    <t>Penetrace podkladu pod hydroizolační nátěr,vč.dodávky</t>
  </si>
  <si>
    <t>(1,325*2+2,1*2-0,6)*0,15</t>
  </si>
  <si>
    <t>2,0</t>
  </si>
  <si>
    <t>711212002</t>
  </si>
  <si>
    <t>Hydroizolační povlak - nátěr nebo stěrka (např Mapei), pružná hydroizolace tl. 2mm</t>
  </si>
  <si>
    <t>998711201</t>
  </si>
  <si>
    <t>Přesun hmot pro izolace proti vodě, výšky do 6 m</t>
  </si>
  <si>
    <t>725110811</t>
  </si>
  <si>
    <t>Demontáž klozetů splachovacích</t>
  </si>
  <si>
    <t>soubor</t>
  </si>
  <si>
    <t>725119305</t>
  </si>
  <si>
    <t>Montáž klozetových mís kombinovaných</t>
  </si>
  <si>
    <t>725210821</t>
  </si>
  <si>
    <t>Demontáž umyvadel bez výtokových armatur</t>
  </si>
  <si>
    <t>725219401</t>
  </si>
  <si>
    <t>Montáž umyvadel na šrouby do zdiva</t>
  </si>
  <si>
    <t>725220851</t>
  </si>
  <si>
    <t>Demontáž van/vaniček včetně vybourání obezdezdívky</t>
  </si>
  <si>
    <t>725249102</t>
  </si>
  <si>
    <t>Montáž sprchových mís a vaniček</t>
  </si>
  <si>
    <t>725249103</t>
  </si>
  <si>
    <t>Montáž sprchových koutů</t>
  </si>
  <si>
    <t>725240811</t>
  </si>
  <si>
    <t>Demontáž sprchových kabin bez výtokových armatur</t>
  </si>
  <si>
    <t>725820801</t>
  </si>
  <si>
    <t>Demontáž baterie nástěnné do G 3/4</t>
  </si>
  <si>
    <t>725829202</t>
  </si>
  <si>
    <t>Montáž baterie umyv.a dřezové nástěnné</t>
  </si>
  <si>
    <t>725845111</t>
  </si>
  <si>
    <t>Baterie sprchová nástěnná ruční, bez příslušenství standardní</t>
  </si>
  <si>
    <t>725849201</t>
  </si>
  <si>
    <t>Montáž baterií sprchových, pevná výška</t>
  </si>
  <si>
    <t>725860190</t>
  </si>
  <si>
    <t>Sifon vanový PP HL500, D 40,50 mm samočistící s nastavitelným odpadem 5/4 "</t>
  </si>
  <si>
    <t>55141040</t>
  </si>
  <si>
    <t xml:space="preserve">D+M Ventil rohový bez filtru, materiál hygienicky nezávadná mosaz, povrch chrom, velikost připojení </t>
  </si>
  <si>
    <t>SPCM</t>
  </si>
  <si>
    <t>Specifikace</t>
  </si>
  <si>
    <t>POL3_</t>
  </si>
  <si>
    <t>55144135</t>
  </si>
  <si>
    <t>Baterie umyvadlová s otočným ramínkem, chrom</t>
  </si>
  <si>
    <t>55144162</t>
  </si>
  <si>
    <t>Sprchová sada ruční sprcha d 100 mm, Chrom</t>
  </si>
  <si>
    <t>SPRCHOVÝ SET S PÁKOVOU BATERIÍ r. DLE STÁV. PŘIPOJENÍ , HORNÍ SPRCHOU, RUČNÍ : 1</t>
  </si>
  <si>
    <t xml:space="preserve">SPRCHOVOU HLAVICÍ, SPRCH. HADICE 150cm, PROVEDENÍ CHROM, VČETNĚ DRŽÁKU A : </t>
  </si>
  <si>
    <t xml:space="preserve">PŘEPÍNAČE SPRCHY, UPEVŇOVACÍCH DÍLŮ : </t>
  </si>
  <si>
    <t>55145016</t>
  </si>
  <si>
    <t xml:space="preserve">Baterie dřezová nástěnná </t>
  </si>
  <si>
    <t>55161600</t>
  </si>
  <si>
    <t>Sifon umyvadlový nerezová miska, zátka chrom klik/klak</t>
  </si>
  <si>
    <t>55162148</t>
  </si>
  <si>
    <t xml:space="preserve">Hadička pancéřová 3/8"x1/2"- 50 cm </t>
  </si>
  <si>
    <t>55423047.A</t>
  </si>
  <si>
    <t>Sprchová vanička akrylát. 90x90 bílá</t>
  </si>
  <si>
    <t>AKRYLÁTOVÁ SAMONOSNÁ VANIČKA ČTVRTKRUHOVÁ 900/900 (VÝŠKA VANIČKY BUDE : 1</t>
  </si>
  <si>
    <t xml:space="preserve">UPŘESNĚNA DLE ODPADU) : </t>
  </si>
  <si>
    <t>55428102.A</t>
  </si>
  <si>
    <t xml:space="preserve">Sprchová zástěna čtvrtkruhová 90x90x185 cm </t>
  </si>
  <si>
    <t>DODÁNÍ A INSTALACE NOVÉHO SPRCHOVÉHO KOUTU - ČTRTKRUHOVÝ S DVOUDÍLNÝMI : 1</t>
  </si>
  <si>
    <t xml:space="preserve">POSUVNÝMI DVEŘMI, TRANSPARENTNÍ ČIRÉ BEZPEČNOSTNÍ SKLO tl. 4mm, HLINÍKOVÝ : </t>
  </si>
  <si>
    <t xml:space="preserve">PROFIL V BÍLÉ BARVĚ : </t>
  </si>
  <si>
    <t>642153668</t>
  </si>
  <si>
    <t>Umyvadlo keramické 500x410mm</t>
  </si>
  <si>
    <t>DODÁNÍ A INSTALACE NOVÉHO NÁSTĚNNÉHO UMYVADLA cca 500/410mm : 1</t>
  </si>
  <si>
    <t xml:space="preserve">VČ. NÁSTĚNNÉ PÁKOVÉ BATERIE S OTOČNÝM RAMÍNKEM, CHROM. : </t>
  </si>
  <si>
    <t xml:space="preserve">KERAMICKÁ KARTUŠ, SIFON BÍLÝ PLASTOVÝ S CLICK CLACKEM : </t>
  </si>
  <si>
    <t>642328608</t>
  </si>
  <si>
    <t>Klozet kombi. svislý odpad, boční napouštění bílý</t>
  </si>
  <si>
    <t>DODÁNÍ A INSTALACE NOVÉHO WC KOMBI SE SPODNÍM ODPADEM A BOČNÍM : 1</t>
  </si>
  <si>
    <t xml:space="preserve">NAPOUŠTĚNÍM, VČ. SPLACHOVACÍ NÁDRŽKY S ARMATUROU, NAPOUŠTĚCÍ A : </t>
  </si>
  <si>
    <t xml:space="preserve">VYPOUŠTĚCÍ VENTIL ROHOVÝ S FILTREM A HADICÍ, PRKÉNKO Z TVRDÉHO DURAPLASTU : </t>
  </si>
  <si>
    <t>998725201</t>
  </si>
  <si>
    <t>Přesun hmot pro zařizovací předměty, výšky do 6 m</t>
  </si>
  <si>
    <t>728611211</t>
  </si>
  <si>
    <t>Mtž ventilátoru radiál.nízkotl.potrub.do d 100 mm</t>
  </si>
  <si>
    <t>429148010</t>
  </si>
  <si>
    <t>Ventilátor axiální do koupelny VENTS 100S</t>
  </si>
  <si>
    <t>VENTILÁTOR SE ZPĚTNOU KLAPOU S DOBĚHEM V RZSAHU 3 AŽ 15min. : 2</t>
  </si>
  <si>
    <t>735159111</t>
  </si>
  <si>
    <t>Montáž panelových těles do délky 1600 mm</t>
  </si>
  <si>
    <t>735151811</t>
  </si>
  <si>
    <t xml:space="preserve">Demontáž otopných těles panelových </t>
  </si>
  <si>
    <t>VČETNĚ POMĚROVÉHO MĚŘIČE TEPLA A TERMOSTATICKÉ HLAVICE : 2</t>
  </si>
  <si>
    <t>735494811</t>
  </si>
  <si>
    <t>Vypuštění vody z otopných těles</t>
  </si>
  <si>
    <t>48454364</t>
  </si>
  <si>
    <t>Těleso otopné deskové v.600 dl.800 vč. příslušenství</t>
  </si>
  <si>
    <t>DODÁNÍ A INSTALACE NOVÉHO DESKOVÉHO RADIÁTORU : 2</t>
  </si>
  <si>
    <t xml:space="preserve">800/600/100 mm : </t>
  </si>
  <si>
    <t xml:space="preserve">VYBAVIT TERMOSTATICKOU HLAVICÍ A POMĚROVÝM MĚŘIČEM TEPLA : </t>
  </si>
  <si>
    <t>551200194</t>
  </si>
  <si>
    <t>Ventil termostatický</t>
  </si>
  <si>
    <t>998735201</t>
  </si>
  <si>
    <t>Přesun hmot pro otopná tělesa, výšky do 6 m</t>
  </si>
  <si>
    <t>762526811</t>
  </si>
  <si>
    <t>Demontáž podlah bez polštářů z dřevotřísky do 2,5 cm</t>
  </si>
  <si>
    <t>998762202</t>
  </si>
  <si>
    <t>Přesun hmot pro tesařské konstrukce, výšky do 12 m</t>
  </si>
  <si>
    <t>763614142</t>
  </si>
  <si>
    <t>M.podlahy z desek do tl.18 mm, P+D, lepením vč. dodávky desky OSB ECO 3N tl. 12 mm</t>
  </si>
  <si>
    <t>Začátek provozního součtu</t>
  </si>
  <si>
    <t xml:space="preserve">  202 : 5,88</t>
  </si>
  <si>
    <t xml:space="preserve">  204 : 3,72</t>
  </si>
  <si>
    <t xml:space="preserve">  205 : 16,18</t>
  </si>
  <si>
    <t xml:space="preserve">  206 : 16,18</t>
  </si>
  <si>
    <t>Konec provozního součtu</t>
  </si>
  <si>
    <t>2vsrtvy kolmo na sebe včetně prošroubování : 41,96*2</t>
  </si>
  <si>
    <t>998763201</t>
  </si>
  <si>
    <t>Přesun hmot pro dřevostavby, výšky do 12 m</t>
  </si>
  <si>
    <t>764410240</t>
  </si>
  <si>
    <t>Oplechování parapetů včetně rohů, rš 250 mm</t>
  </si>
  <si>
    <t>VENKOVNÍ PARAPET OHÝBANÝ OCEL. PLECH, š. 250mm/v. NOSU 40mm : 0,47*2</t>
  </si>
  <si>
    <t xml:space="preserve">POLYURETANOVÁ BARVA BÍLÁ, OPATŘIT PLASTOVÝMI KRYTKAMI : </t>
  </si>
  <si>
    <t>764410850</t>
  </si>
  <si>
    <t>Demontáž oplechování parapetů,rš od 100 do 330 mm</t>
  </si>
  <si>
    <t>0,47*2</t>
  </si>
  <si>
    <t>998764201</t>
  </si>
  <si>
    <t>Přesun hmot pro klempířské konstr., výšky do 6 m</t>
  </si>
  <si>
    <t>766601211</t>
  </si>
  <si>
    <t>Těsnění okenní spáry, ostění, int. páska</t>
  </si>
  <si>
    <t>Ostění : (0,9+0,45+1,7+1,8+1,7+0,45+0,9)*2</t>
  </si>
  <si>
    <t>766629303</t>
  </si>
  <si>
    <t>Montáž sestav plastových plochy do 4,50 m2</t>
  </si>
  <si>
    <t>766661112</t>
  </si>
  <si>
    <t>Montáž dveří do zárubně,otevíravých 1kř.do 0,8 m</t>
  </si>
  <si>
    <t>766812115</t>
  </si>
  <si>
    <t>D+M kuchyňských linek dřevěných linek š.do 2,4m</t>
  </si>
  <si>
    <t>KUCHYŇSKÁ LINKA : 1</t>
  </si>
  <si>
    <t xml:space="preserve">MATERIÁL DTDL tl.18mm DEKOR DOPŘESNÍ INVESTOR BĚHEM REALIZACE : </t>
  </si>
  <si>
    <t xml:space="preserve">KOVÁNÍ - ZÁVĚSY NALOŽENÉ S PRUŽINOU : </t>
  </si>
  <si>
    <t xml:space="preserve">NOŽKY SPODNÍCH SKŘÍĚK PLASTOVÉ S ARETACÍ : </t>
  </si>
  <si>
    <t xml:space="preserve">SOKL DTDL OPATŘIT LIŠTOU PROTI VZLÍNÁNÍ VLHKOSTI : </t>
  </si>
  <si>
    <t xml:space="preserve">VÝSUV S BOČNÍCÍ např. METABOX : </t>
  </si>
  <si>
    <t xml:space="preserve">PRACOVNÍ DESKA DTDL tl. 38mm : </t>
  </si>
  <si>
    <t xml:space="preserve">ZADNÍ PANEL V DEKORU PRACOVNÍ DESKY DTDL tl. 8mm : </t>
  </si>
  <si>
    <t xml:space="preserve">SOUČÁSTÍ JE DODÁVKA JEDNODUCHÉHO DŘEZU V PROVEDENÍ NEREZ VČ. SIFONU : </t>
  </si>
  <si>
    <t xml:space="preserve">A DODÁNÍ NÁSTĚNNÉ PÁKOVÉ BATERIE S OTOČNÝM RAMÍNKEM r. DLE PŘIPOJENÍ : </t>
  </si>
  <si>
    <t>766812830</t>
  </si>
  <si>
    <t xml:space="preserve">Demontáž kuchyňských linek do 1,8 m </t>
  </si>
  <si>
    <t>766584987</t>
  </si>
  <si>
    <t>D+M podvěsná digestoř</t>
  </si>
  <si>
    <t>PODVĚSNÁ DIGESTOŘ V ENERGETICKÉ TŘÍDĚ A : 1</t>
  </si>
  <si>
    <t xml:space="preserve">PROVEDENÍ S MECHANICKÝM POSUVNÝM OVLÁDAČEM : </t>
  </si>
  <si>
    <t xml:space="preserve">LED OSVĚTLENÍ, VYBAVENÍ UHLÍKOVÉ TUKOVÉ A PAPÍROVÉ PACHOVÉ FILTRY, RECIRKULACE, : </t>
  </si>
  <si>
    <t xml:space="preserve">BARVA BÍLÁ : </t>
  </si>
  <si>
    <t>766589488</t>
  </si>
  <si>
    <t>D+M Elektrický sporák</t>
  </si>
  <si>
    <t>VOLNĚ STOJÍCÍ ELEKTRICKÝ SPORÁK V ENERGETICKÉ TŘÍDĚ A : 1</t>
  </si>
  <si>
    <t xml:space="preserve">PROVEDENÍ SE SKLOKERAMICKOU VARNOU DESKOU : </t>
  </si>
  <si>
    <t xml:space="preserve">MULTIFUNKČNÍ TROUBA O OBJEMU 62l : </t>
  </si>
  <si>
    <t xml:space="preserve">BARVA BÍLÁ, PŘIPOJENÍ DO INSTALAČNÍ KRABICE VČETNĚ NOVÉ KRYTKY : </t>
  </si>
  <si>
    <t>611601201</t>
  </si>
  <si>
    <t>Dveře vnitřní plné 1kř. 60x197 cm bílé</t>
  </si>
  <si>
    <t>VNITŘNÍ DVEŘE PLNÉ - BÍLÁ 600/1970 mm : 1</t>
  </si>
  <si>
    <t xml:space="preserve">PEVNÁ KONSTRUKCE, RÁM MDF, PODRCH HDF, VÝPLŇ VOŠTINA, LAK : </t>
  </si>
  <si>
    <t xml:space="preserve">ZÁRUBEŇ OCELOVÁ STÁVAJÍCÍ, 3BODOVÝ ZÁVĚS : </t>
  </si>
  <si>
    <t xml:space="preserve">KOVÁNÍ ŠTÍTOVÉ DĚLENÉ / NEREZ MATNÁ - KLIKA/KLIKA : </t>
  </si>
  <si>
    <t xml:space="preserve">ZÁMEK WC : </t>
  </si>
  <si>
    <t xml:space="preserve">VE SPODNÍ ČÁSTI OSADIT PLASTOVOU VĚTRACÍ MŘÍŽKU BÍLOU 368/130mm : </t>
  </si>
  <si>
    <t>611601203</t>
  </si>
  <si>
    <t>Dveře vnitřní plné 1kř. 80x197 cm bílé</t>
  </si>
  <si>
    <t>VNITŘNÍ DVEŘE PLNÉ - BÍLÁ 800/1970 mm : 2</t>
  </si>
  <si>
    <t xml:space="preserve">PEVNÁ KONSTRUKCE, RÁM MDF, POVRCH HDF, VÝPLŇ VOŠTINA, LAK : </t>
  </si>
  <si>
    <t xml:space="preserve">ZÁRUBEŇ OCELOVÁ STÁVAJÍCÍ 3BODOVÝ ZÁVĚS : </t>
  </si>
  <si>
    <t xml:space="preserve">DOZICKÝ ZÁMEK : </t>
  </si>
  <si>
    <t>61170103R</t>
  </si>
  <si>
    <t>Dveře vchodové vnitřní hladké plné 1kř. 80x197 bílé</t>
  </si>
  <si>
    <t>JEDNOKŘÍDLÉ VNITŘNÍ VCHODOVÉ DVEŘE - BÍLÁ 800/1970 : 1</t>
  </si>
  <si>
    <t xml:space="preserve">FALCOVÉ ZESÍLENÉ S TEPELNOU A AKUSTICKOU NEPROPUSTNOSTÍ : </t>
  </si>
  <si>
    <t xml:space="preserve">RÁM KŘÍDLA MDF, POVRCH HDF, VÝPLŇ DUTINKOVÁ DTD S OCEL. VÝZTUŽÍ : </t>
  </si>
  <si>
    <t xml:space="preserve">KOVÁNÍ ŠTÍTOVÉ DĚLENÉ / NEREZ MATNÁ - KLIKA/KOULE : </t>
  </si>
  <si>
    <t xml:space="preserve">ZADLABÁVACÍ ZÁMEK, CYLINDRICKÁ VLOŽKA, ČOČKA Z INTERIÉRU KLÍČE 4ks : </t>
  </si>
  <si>
    <t xml:space="preserve">OPATŘIT KUKÁTKEM : </t>
  </si>
  <si>
    <t xml:space="preserve">MIN. NEPRŮZVUČNOST Rw&gt;=32dB : </t>
  </si>
  <si>
    <t>766548754</t>
  </si>
  <si>
    <t>Plastová sestava PVC bílá 900x2600mm, 2x 450x1700mm</t>
  </si>
  <si>
    <t>PVC PROFIL 5KOMOROVÝ : 1</t>
  </si>
  <si>
    <t xml:space="preserve">BATVA BÍLÁ UVNITŘ I VNĚ : </t>
  </si>
  <si>
    <t xml:space="preserve">SKLO - IZOLAČNÍ DVOJSKLO 4-16-4, : </t>
  </si>
  <si>
    <t xml:space="preserve">KOEFICIENT PROSTUPU TEPLA min. Uw= 1,2 W/m2K : </t>
  </si>
  <si>
    <t xml:space="preserve">PŘED REALIZACÍ NUTNO DOMĚŘIT NA STAVBĚ : </t>
  </si>
  <si>
    <t xml:space="preserve">TVAR A VELIKOST PŘIZPŮSOBIT STÁVAJÍCÍM VÝPLNÍM : </t>
  </si>
  <si>
    <t>998766201</t>
  </si>
  <si>
    <t>Přesun hmot pro truhlářské konstr., výšky do 6 m</t>
  </si>
  <si>
    <t>767135821</t>
  </si>
  <si>
    <t>Demontáž roštu pro obložení z kazet</t>
  </si>
  <si>
    <t>203 sdk : 2,78</t>
  </si>
  <si>
    <t>767581801</t>
  </si>
  <si>
    <t>Demontáž podhledů - kazet</t>
  </si>
  <si>
    <t>998767201</t>
  </si>
  <si>
    <t>Přesun hmot pro zámečnické konstr., výšky do 6 m</t>
  </si>
  <si>
    <t>771101210</t>
  </si>
  <si>
    <t xml:space="preserve">Penetrace podkladu pod dlažby penetrační nátěr </t>
  </si>
  <si>
    <t>POL1_7</t>
  </si>
  <si>
    <t>771575109</t>
  </si>
  <si>
    <t>Montáž podlah keram.,hladké, tmel, 30x30 cm</t>
  </si>
  <si>
    <t>771579793</t>
  </si>
  <si>
    <t>Příplatek za spárovací voděodolnou hmotu - plošně,keram.dlažba</t>
  </si>
  <si>
    <t>771775511RT2</t>
  </si>
  <si>
    <t>Demontáž a zpětná montáž obkladů schodu na balkon</t>
  </si>
  <si>
    <t>771-A</t>
  </si>
  <si>
    <t>Dlažba dle výběru investora - interiérová R11 200x200mm - slinutý střep pro dané prostředí</t>
  </si>
  <si>
    <t>POL3_1</t>
  </si>
  <si>
    <t>203 : 2,78*1,05</t>
  </si>
  <si>
    <t>998771201</t>
  </si>
  <si>
    <t>Přesun hmot pro podlahy z dlaždic, výšky do 6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</si>
  <si>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</si>
  <si>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</si>
  <si>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</si>
  <si>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</si>
  <si>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202 : 2,75*2+2,1*2-0,8*3-0,6</t>
  </si>
  <si>
    <t>204 : 2,1*2+1,725*2-1,25</t>
  </si>
  <si>
    <t>205 : 3,025*2+5,35*2-1,25-0,8-1,84</t>
  </si>
  <si>
    <t>206 : 3,025*2+5,35*2-1,25-0,8-1,84</t>
  </si>
  <si>
    <t>776421100</t>
  </si>
  <si>
    <t>Lepení podlahových soklíků z PVC a vinylu včetně dodávky soklíku PVC</t>
  </si>
  <si>
    <t>202 : 2,1*2+2,75*2-0,8*3-0,6</t>
  </si>
  <si>
    <t>205 : 5,35*2+3,025*2-1,25-0,8-1,84</t>
  </si>
  <si>
    <t>206 : 5,35*2+3,025*2-0,8-1,84</t>
  </si>
  <si>
    <t>776511810</t>
  </si>
  <si>
    <t>Odstranění PVC a koberců lepených bez podložky z ploch do 10 m2</t>
  </si>
  <si>
    <t>776521100</t>
  </si>
  <si>
    <t>Lepení povlak.podlah z pásů PVC na Chemopren  - plošně, včetně podlahoviny  , tl. 2,5 mm</t>
  </si>
  <si>
    <t xml:space="preserve">  Nášlapná vrstva [mm] 0.25 : </t>
  </si>
  <si>
    <t xml:space="preserve">  Tloušťka [mm] 2.5 : </t>
  </si>
  <si>
    <t>776981101</t>
  </si>
  <si>
    <t xml:space="preserve">Montáž přechodové, podlahové lišty samolepicí </t>
  </si>
  <si>
    <t>776994111</t>
  </si>
  <si>
    <t>Svařování povlakových podlah z pásů nebo čtverců</t>
  </si>
  <si>
    <t>202 : 2,1</t>
  </si>
  <si>
    <t>204 : 2,1</t>
  </si>
  <si>
    <t>205 : 5,35</t>
  </si>
  <si>
    <t>206 : 5,35</t>
  </si>
  <si>
    <t>776300131R00</t>
  </si>
  <si>
    <t>Tmelení podlah před pokládkou PVC - tmelení dřevotřísky</t>
  </si>
  <si>
    <t>5537000111R</t>
  </si>
  <si>
    <t>Lišta přechodová Al 30/A lepicí l=92 cm stříbro š 30 mm</t>
  </si>
  <si>
    <t>R-položka</t>
  </si>
  <si>
    <t>POL12_0</t>
  </si>
  <si>
    <t>78154875556</t>
  </si>
  <si>
    <t>Krytka montážního otvoru, průměr 50mm, plast, bílá</t>
  </si>
  <si>
    <t>998776201</t>
  </si>
  <si>
    <t>Přesun hmot pro podlahy povlakové, výšky do 6 m</t>
  </si>
  <si>
    <t>781101210</t>
  </si>
  <si>
    <t>Penetrace podkladu pod obklady</t>
  </si>
  <si>
    <t>14,1</t>
  </si>
  <si>
    <t>781111116</t>
  </si>
  <si>
    <t>Otvor v obkladačce diamant.korunkou prům.do 90 mm</t>
  </si>
  <si>
    <t>781475115</t>
  </si>
  <si>
    <t>Obklad vnitřní stěn keramický, do tmele, 25x25 cm</t>
  </si>
  <si>
    <t>781479705</t>
  </si>
  <si>
    <t>Přípl.za spárovací hmotu voděodolná-plošně,keram.vnitř.obklad</t>
  </si>
  <si>
    <t>781491001</t>
  </si>
  <si>
    <t>Montáž lišt k obkladům rohových, koutových i dilatačních</t>
  </si>
  <si>
    <t>2,0*3</t>
  </si>
  <si>
    <t>781111445R00</t>
  </si>
  <si>
    <t>Otvor v obkladačce diamant.korunkou prům.nad 90 mm</t>
  </si>
  <si>
    <t>781578011R00</t>
  </si>
  <si>
    <t>Spára podlaha - stěna, silikonem</t>
  </si>
  <si>
    <t>2,0*5</t>
  </si>
  <si>
    <t>(1,325*2+2,1*2-0,6)</t>
  </si>
  <si>
    <t>0,8*2</t>
  </si>
  <si>
    <t>03</t>
  </si>
  <si>
    <t>Keramický obklad 20x25 - barvu a dezén určí investor během realizace</t>
  </si>
  <si>
    <t>14,1*1,05</t>
  </si>
  <si>
    <t>598889.AR</t>
  </si>
  <si>
    <t>Lišta obkl/dlažba nerez profil l 8mm</t>
  </si>
  <si>
    <t>998781201</t>
  </si>
  <si>
    <t>Přesun hmot pro obklady keramické, výšky do 6 m</t>
  </si>
  <si>
    <t>783201811</t>
  </si>
  <si>
    <t>Odstranění nátěrů z kovových konstrukcí oškrábáním</t>
  </si>
  <si>
    <t>(0,6+2*2,1)*(0,15+0,05*2)</t>
  </si>
  <si>
    <t>(0,8+2*2,1)*(0,15+0,05*2)*3</t>
  </si>
  <si>
    <t>783225100</t>
  </si>
  <si>
    <t>Nátěr syntetický kovových konstrukcí 1x základ 2xvrchní email barva bílá</t>
  </si>
  <si>
    <t>783401811</t>
  </si>
  <si>
    <t>Odstranění nátěru z potrubí DN do 50 mm</t>
  </si>
  <si>
    <t>7,5*2</t>
  </si>
  <si>
    <t>783424140</t>
  </si>
  <si>
    <t>Nátěr syntetický potrubí do DN 50 mm  Základ + 2x email</t>
  </si>
  <si>
    <t>784402801</t>
  </si>
  <si>
    <t>Odstranění malby oškrábáním v místnosti H do 3,8 m</t>
  </si>
  <si>
    <t>784403801</t>
  </si>
  <si>
    <t>Odstranění maleb omytím v místnosti H do 3,8 m</t>
  </si>
  <si>
    <t>784191101</t>
  </si>
  <si>
    <t>Penetrace podkladu univerzální Primalex 1x</t>
  </si>
  <si>
    <t xml:space="preserve">Stropy : </t>
  </si>
  <si>
    <t>784195112</t>
  </si>
  <si>
    <t>Malba interierová, bílá,matný vzhled, bez penetrace, 2 x (zvýšená odolnost proti otěru)</t>
  </si>
  <si>
    <t>784011121</t>
  </si>
  <si>
    <t>Broušení štuků a nových omítek</t>
  </si>
  <si>
    <t>786611811</t>
  </si>
  <si>
    <t>Dmtž předokenních rolet s viditelným boxem - žaluzii</t>
  </si>
  <si>
    <t>7,8</t>
  </si>
  <si>
    <t>786622211</t>
  </si>
  <si>
    <t>Žaluzie horizontální vnitřní AL lamely bílé včetně dodávky žaluzie</t>
  </si>
  <si>
    <t>DODÁNÍ A MONTÁŽ VNITŘNÍCH HORIZONTÁLNÍCH LAMELOVÝCH ŽALUZIÍ : 7,8</t>
  </si>
  <si>
    <t xml:space="preserve">PRO VNĚJŠÍ PLASTOVOU : </t>
  </si>
  <si>
    <t xml:space="preserve">VÝPLŇ (2.05, 2.06)- cca 7,8m2 BARVA BÍLÁ : </t>
  </si>
  <si>
    <t xml:space="preserve">900      </t>
  </si>
  <si>
    <t>HZS elektromontér v tarifní třídě 7</t>
  </si>
  <si>
    <t>h</t>
  </si>
  <si>
    <t>DEMONTÁŽ VENTILÁTORŮ, VYPÍNAČŮ A : 8</t>
  </si>
  <si>
    <t xml:space="preserve">ZÁSUVEK (RÁMEČEK S KRYTKOU + STROJEK),ZVONKU, : </t>
  </si>
  <si>
    <t xml:space="preserve">DOMÁCÍHO TELEFONU, SVÍTIDEL A ROZVADĚČE S JISTIČI : </t>
  </si>
  <si>
    <t xml:space="preserve">904      </t>
  </si>
  <si>
    <t>REVIZE ELEKTROINSTALACE</t>
  </si>
  <si>
    <t>Dodávka včetně instalace : 1</t>
  </si>
  <si>
    <t>M21-1</t>
  </si>
  <si>
    <t>ROZVADĚČ BYTOVÝ NÁSTĚNNÝ VČ. JISTIČŮ, PROUDOVÉHO CHRÁNIČE, ZAPOJENÍ</t>
  </si>
  <si>
    <t>M21-10</t>
  </si>
  <si>
    <t>LED ROHOVÉ KUCH. SVÍTIDLO + 2x ZÁSUVKA, VYPÍNAČ</t>
  </si>
  <si>
    <t>LED KUCHYŇSKÉ SVÍTIDLO, 2X ZÁSUVKA, VYPÍNAČ, 10W, 4100K, 51CM : 1</t>
  </si>
  <si>
    <t xml:space="preserve">NAPOJENÍ NA PŘÍVOD PŘES SVORKOVNICI UMÍSTĚNOU UVNITŘ SVÍTIDLA : </t>
  </si>
  <si>
    <t xml:space="preserve">Dodávka včetně instalace : </t>
  </si>
  <si>
    <t>M21-11</t>
  </si>
  <si>
    <t>PODRUŽNÝ A POMOCNÝ MATERIÁL</t>
  </si>
  <si>
    <t>M21-2</t>
  </si>
  <si>
    <t>SERIOVÝ PŘEPÍNAČ Ř.5 + STROJEK</t>
  </si>
  <si>
    <t>Dodávka včetně instalace : 3</t>
  </si>
  <si>
    <t>M21-3</t>
  </si>
  <si>
    <t>SPÍNAČ JEDNOPOLOVÝ Ř.1 + STROJEK</t>
  </si>
  <si>
    <t>M21-4</t>
  </si>
  <si>
    <t>TLAČÍTKOVÝ VYPÍNAČ Ř.1/10 + STROJEK</t>
  </si>
  <si>
    <t>Dodávka včetně instalace : 2</t>
  </si>
  <si>
    <t>M21-5</t>
  </si>
  <si>
    <t>ZÁSUVKA JEDNODUCHÁ + STROJEK</t>
  </si>
  <si>
    <t>M21-6</t>
  </si>
  <si>
    <t>ZÁSUVKA DVOJITÁ + STROJEK</t>
  </si>
  <si>
    <t>Dodávka včetně instalace : 11</t>
  </si>
  <si>
    <t>M21-7</t>
  </si>
  <si>
    <t>LED SVÍTIDLO STROPNÍ PŘISAZENÉ 48W DENNÍ BÍLÁ, KULATÉ</t>
  </si>
  <si>
    <t>M21-8</t>
  </si>
  <si>
    <t xml:space="preserve">LED PŘISAZENÝ PANEL 225/225 18W DENNÍ BÍLÁ </t>
  </si>
  <si>
    <t>M21-9</t>
  </si>
  <si>
    <t>KULATÉ LED SVÍTIDLO NA STĚNU (STROP) 24W, IP44</t>
  </si>
  <si>
    <t>M22-1</t>
  </si>
  <si>
    <t>DOMOVNÍ TELEFON S EL. VYZVÁNĚNÍM A DVĚMI TLAČÍTKY</t>
  </si>
  <si>
    <t>M22-2</t>
  </si>
  <si>
    <t>SPOLEČNÁ TELEVIZNÍ ANTÉNA + STROJEK</t>
  </si>
  <si>
    <t>M22-3</t>
  </si>
  <si>
    <t>DATOVÁ ZÁSUVKA + STROJEK</t>
  </si>
  <si>
    <t>M22-4</t>
  </si>
  <si>
    <t>ZVONEK + STROJEK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</si>
  <si>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</si>
  <si>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</si>
  <si>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</si>
  <si>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</si>
  <si>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</si>
  <si>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</si>
  <si>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</si>
  <si>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</si>
  <si>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</si>
  <si>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 (skládka Holasovice - 28km)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</si>
  <si>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</si>
  <si>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</si>
  <si>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</si>
  <si>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</si>
  <si>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</si>
  <si>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</si>
  <si>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</si>
  <si>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</si>
  <si>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</si>
  <si>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</si>
  <si>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</si>
  <si>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</si>
  <si>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Zařízení staveniště : 1</t>
  </si>
  <si>
    <t xml:space="preserve">Mobilní oplocení délky 20m výšky 2m : </t>
  </si>
  <si>
    <t>005122010R</t>
  </si>
  <si>
    <t>Provoz objednatele - práce za provozu</t>
  </si>
  <si>
    <t>005211080R</t>
  </si>
  <si>
    <t xml:space="preserve">Bezpečnostní a hygienická opatření na staveništi </t>
  </si>
  <si>
    <t>0051444</t>
  </si>
  <si>
    <t xml:space="preserve">Fotodokumentace </t>
  </si>
  <si>
    <t>005481110R</t>
  </si>
  <si>
    <t xml:space="preserve">Průběžné uklizení staveniště, s kompletním vyklizením </t>
  </si>
  <si>
    <t>SUM</t>
  </si>
  <si>
    <t>Poznámky uchazeče k zadání</t>
  </si>
  <si>
    <t>POPUZIV</t>
  </si>
  <si>
    <t>END</t>
  </si>
  <si>
    <t xml:space="preserve">Město Město Albrechtice </t>
  </si>
  <si>
    <t>Nám. ČSA 27/10</t>
  </si>
  <si>
    <t>793 95</t>
  </si>
  <si>
    <t xml:space="preserve">Město Albrechtice </t>
  </si>
  <si>
    <t>DPS Město Albrechtice, Nemocniční 767/16</t>
  </si>
  <si>
    <t>Oprava BJ č.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</si>
</sst>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8" xfId="0" applyFont="1" applyBorder="1" applyAlignment="1">
      <alignment horizontal="left"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center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4" fontId="16" fillId="0" borderId="42" xfId="0" applyNumberFormat="1" applyFont="1" applyFill="1" applyBorder="1" applyAlignment="1" applyProtection="1">
      <alignment vertical="top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D3" sqref="D3:G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81" t="s">
        <v>24</v>
      </c>
      <c r="C2" s="82"/>
      <c r="D2" s="235" t="s">
        <v>42</v>
      </c>
      <c r="E2" s="235"/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3" t="s">
        <v>45</v>
      </c>
      <c r="C3" s="82"/>
      <c r="D3" s="237" t="s">
        <v>659</v>
      </c>
      <c r="E3" s="237"/>
      <c r="F3" s="237"/>
      <c r="G3" s="237"/>
      <c r="H3" s="195"/>
      <c r="I3" s="195"/>
      <c r="J3" s="196"/>
    </row>
    <row r="4" spans="1:15" ht="23.25" customHeight="1" x14ac:dyDescent="0.2">
      <c r="A4" s="80">
        <v>9905</v>
      </c>
      <c r="B4" s="84" t="s">
        <v>46</v>
      </c>
      <c r="C4" s="85"/>
      <c r="D4" s="238" t="s">
        <v>660</v>
      </c>
      <c r="E4" s="238"/>
      <c r="F4" s="238"/>
      <c r="G4" s="238"/>
      <c r="H4" s="238"/>
      <c r="I4" s="238"/>
      <c r="J4" s="239"/>
    </row>
    <row r="5" spans="1:15" ht="24" customHeight="1" x14ac:dyDescent="0.2">
      <c r="A5" s="2"/>
      <c r="B5" s="31" t="s">
        <v>23</v>
      </c>
      <c r="D5" s="79" t="s">
        <v>655</v>
      </c>
      <c r="E5" s="194"/>
      <c r="F5" s="77"/>
      <c r="G5" s="7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" t="s">
        <v>656</v>
      </c>
      <c r="E6" s="124"/>
      <c r="F6" s="78"/>
      <c r="G6" s="7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76" t="s">
        <v>657</v>
      </c>
      <c r="E7" s="23" t="s">
        <v>658</v>
      </c>
      <c r="F7" s="57"/>
      <c r="G7" s="5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8"/>
      <c r="E11" s="208"/>
      <c r="F11" s="208"/>
      <c r="G11" s="208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SUMIF(F49:F80,A16,I49:I80)+SUMIF(F49:F80,"PSU",I49:I80)</f>
        <v>0</v>
      </c>
      <c r="J16" s="206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SUMIF(F49:F80,A17,I49:I80)</f>
        <v>0</v>
      </c>
      <c r="J17" s="206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SUMIF(F49:F80,A18,I49:I80)</f>
        <v>0</v>
      </c>
      <c r="J18" s="206"/>
    </row>
    <row r="19" spans="1:10" ht="23.25" customHeight="1" x14ac:dyDescent="0.2">
      <c r="A19" s="141" t="s">
        <v>112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SUMIF(F49:F80,A19,I49:I80)</f>
        <v>0</v>
      </c>
      <c r="J19" s="206"/>
    </row>
    <row r="20" spans="1:10" ht="23.25" customHeight="1" x14ac:dyDescent="0.2">
      <c r="A20" s="141" t="s">
        <v>113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SUMIF(F49:F80,A20,I49:I80)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12"/>
      <c r="G21" s="211"/>
      <c r="H21" s="212"/>
      <c r="I21" s="211">
        <f>SUM(I16:J20)</f>
        <v>0</v>
      </c>
      <c r="J21" s="22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9">
        <f>ZakladDPHSniVypocet</f>
        <v>0</v>
      </c>
      <c r="H23" s="220"/>
      <c r="I23" s="22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7">
        <f>A23</f>
        <v>0</v>
      </c>
      <c r="H24" s="218"/>
      <c r="I24" s="21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9">
        <f>ZakladDPHZaklVypocet</f>
        <v>0</v>
      </c>
      <c r="H25" s="220"/>
      <c r="I25" s="22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1">
        <f>A25</f>
        <v>0</v>
      </c>
      <c r="H26" s="202"/>
      <c r="I26" s="20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3">
        <f>CenaCelkem-(ZakladDPHSni+DPHSni+ZakladDPHZakl+DPHZakl)</f>
        <v>0</v>
      </c>
      <c r="H27" s="203"/>
      <c r="I27" s="203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22">
        <f>ZakladDPHSniVypocet+ZakladDPHZaklVypocet</f>
        <v>0</v>
      </c>
      <c r="H28" s="223"/>
      <c r="I28" s="22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22">
        <f>A27</f>
        <v>0</v>
      </c>
      <c r="H29" s="222"/>
      <c r="I29" s="222"/>
      <c r="J29" s="121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4"/>
      <c r="E34" s="225"/>
      <c r="G34" s="226"/>
      <c r="H34" s="227"/>
      <c r="I34" s="227"/>
      <c r="J34" s="25"/>
    </row>
    <row r="35" spans="1:10" ht="12.75" customHeight="1" x14ac:dyDescent="0.2">
      <c r="A35" s="2"/>
      <c r="B35" s="2"/>
      <c r="D35" s="216" t="s">
        <v>2</v>
      </c>
      <c r="E35" s="21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48</v>
      </c>
      <c r="C39" s="228"/>
      <c r="D39" s="228"/>
      <c r="E39" s="228"/>
      <c r="F39" s="101">
        <f>Rozpočet!AE468</f>
        <v>0</v>
      </c>
      <c r="G39" s="102">
        <f>Rozpočet!AF468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43</v>
      </c>
      <c r="C40" s="229" t="s">
        <v>44</v>
      </c>
      <c r="D40" s="229"/>
      <c r="E40" s="229"/>
      <c r="F40" s="106">
        <f>Rozpočet!AE468</f>
        <v>0</v>
      </c>
      <c r="G40" s="107">
        <f>Rozpočet!AF468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41</v>
      </c>
      <c r="C41" s="228" t="s">
        <v>42</v>
      </c>
      <c r="D41" s="228"/>
      <c r="E41" s="228"/>
      <c r="F41" s="110">
        <f>Rozpočet!AE468</f>
        <v>0</v>
      </c>
      <c r="G41" s="103">
        <f>Rozpočet!AF468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230" t="s">
        <v>49</v>
      </c>
      <c r="C42" s="231"/>
      <c r="D42" s="231"/>
      <c r="E42" s="232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51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52</v>
      </c>
      <c r="G48" s="130"/>
      <c r="H48" s="130"/>
      <c r="I48" s="130" t="s">
        <v>31</v>
      </c>
      <c r="J48" s="130" t="s">
        <v>0</v>
      </c>
    </row>
    <row r="49" spans="1:10" ht="36.75" customHeight="1" x14ac:dyDescent="0.2">
      <c r="A49" s="126"/>
      <c r="B49" s="131" t="s">
        <v>47</v>
      </c>
      <c r="C49" s="233" t="s">
        <v>53</v>
      </c>
      <c r="D49" s="234"/>
      <c r="E49" s="234"/>
      <c r="F49" s="139" t="s">
        <v>26</v>
      </c>
      <c r="G49" s="132"/>
      <c r="H49" s="132"/>
      <c r="I49" s="132">
        <f>Rozpočet!G8</f>
        <v>0</v>
      </c>
      <c r="J49" s="137" t="str">
        <f>IF(I81=0,"",I49/I81*100)</f>
        <v/>
      </c>
    </row>
    <row r="50" spans="1:10" ht="36.75" customHeight="1" x14ac:dyDescent="0.2">
      <c r="A50" s="126"/>
      <c r="B50" s="131" t="s">
        <v>54</v>
      </c>
      <c r="C50" s="233" t="s">
        <v>55</v>
      </c>
      <c r="D50" s="234"/>
      <c r="E50" s="234"/>
      <c r="F50" s="139" t="s">
        <v>26</v>
      </c>
      <c r="G50" s="132"/>
      <c r="H50" s="132"/>
      <c r="I50" s="132">
        <f>Rozpočet!G18</f>
        <v>0</v>
      </c>
      <c r="J50" s="137" t="str">
        <f>IF(I81=0,"",I50/I81*100)</f>
        <v/>
      </c>
    </row>
    <row r="51" spans="1:10" ht="36.75" customHeight="1" x14ac:dyDescent="0.2">
      <c r="A51" s="126"/>
      <c r="B51" s="131" t="s">
        <v>56</v>
      </c>
      <c r="C51" s="233" t="s">
        <v>57</v>
      </c>
      <c r="D51" s="234"/>
      <c r="E51" s="234"/>
      <c r="F51" s="139" t="s">
        <v>26</v>
      </c>
      <c r="G51" s="132"/>
      <c r="H51" s="132"/>
      <c r="I51" s="132">
        <f>Rozpočet!G23</f>
        <v>0</v>
      </c>
      <c r="J51" s="137" t="str">
        <f>IF(I81=0,"",I51/I81*100)</f>
        <v/>
      </c>
    </row>
    <row r="52" spans="1:10" ht="36.75" customHeight="1" x14ac:dyDescent="0.2">
      <c r="A52" s="126"/>
      <c r="B52" s="131" t="s">
        <v>58</v>
      </c>
      <c r="C52" s="233" t="s">
        <v>59</v>
      </c>
      <c r="D52" s="234"/>
      <c r="E52" s="234"/>
      <c r="F52" s="139" t="s">
        <v>26</v>
      </c>
      <c r="G52" s="132"/>
      <c r="H52" s="132"/>
      <c r="I52" s="132">
        <f>Rozpočet!G33</f>
        <v>0</v>
      </c>
      <c r="J52" s="137" t="str">
        <f>IF(I81=0,"",I52/I81*100)</f>
        <v/>
      </c>
    </row>
    <row r="53" spans="1:10" ht="36.75" customHeight="1" x14ac:dyDescent="0.2">
      <c r="A53" s="126"/>
      <c r="B53" s="131" t="s">
        <v>60</v>
      </c>
      <c r="C53" s="233" t="s">
        <v>61</v>
      </c>
      <c r="D53" s="234"/>
      <c r="E53" s="234"/>
      <c r="F53" s="139" t="s">
        <v>26</v>
      </c>
      <c r="G53" s="132"/>
      <c r="H53" s="132"/>
      <c r="I53" s="132">
        <f>Rozpočet!G56</f>
        <v>0</v>
      </c>
      <c r="J53" s="137" t="str">
        <f>IF(I81=0,"",I53/I81*100)</f>
        <v/>
      </c>
    </row>
    <row r="54" spans="1:10" ht="36.75" customHeight="1" x14ac:dyDescent="0.2">
      <c r="A54" s="126"/>
      <c r="B54" s="131" t="s">
        <v>62</v>
      </c>
      <c r="C54" s="233" t="s">
        <v>63</v>
      </c>
      <c r="D54" s="234"/>
      <c r="E54" s="234"/>
      <c r="F54" s="139" t="s">
        <v>26</v>
      </c>
      <c r="G54" s="132"/>
      <c r="H54" s="132"/>
      <c r="I54" s="132">
        <f>Rozpočet!G63</f>
        <v>0</v>
      </c>
      <c r="J54" s="137" t="str">
        <f>IF(I81=0,"",I54/I81*100)</f>
        <v/>
      </c>
    </row>
    <row r="55" spans="1:10" ht="36.75" customHeight="1" x14ac:dyDescent="0.2">
      <c r="A55" s="126"/>
      <c r="B55" s="131" t="s">
        <v>64</v>
      </c>
      <c r="C55" s="233" t="s">
        <v>65</v>
      </c>
      <c r="D55" s="234"/>
      <c r="E55" s="234"/>
      <c r="F55" s="139" t="s">
        <v>26</v>
      </c>
      <c r="G55" s="132"/>
      <c r="H55" s="132"/>
      <c r="I55" s="132">
        <f>Rozpočet!G72</f>
        <v>0</v>
      </c>
      <c r="J55" s="137" t="str">
        <f>IF(I81=0,"",I55/I81*100)</f>
        <v/>
      </c>
    </row>
    <row r="56" spans="1:10" ht="36.75" customHeight="1" x14ac:dyDescent="0.2">
      <c r="A56" s="126"/>
      <c r="B56" s="131" t="s">
        <v>66</v>
      </c>
      <c r="C56" s="233" t="s">
        <v>67</v>
      </c>
      <c r="D56" s="234"/>
      <c r="E56" s="234"/>
      <c r="F56" s="139" t="s">
        <v>26</v>
      </c>
      <c r="G56" s="132"/>
      <c r="H56" s="132"/>
      <c r="I56" s="132">
        <f>Rozpočet!G78</f>
        <v>0</v>
      </c>
      <c r="J56" s="137" t="str">
        <f>IF(I81=0,"",I56/I81*100)</f>
        <v/>
      </c>
    </row>
    <row r="57" spans="1:10" ht="36.75" customHeight="1" x14ac:dyDescent="0.2">
      <c r="A57" s="126"/>
      <c r="B57" s="131" t="s">
        <v>68</v>
      </c>
      <c r="C57" s="233" t="s">
        <v>69</v>
      </c>
      <c r="D57" s="234"/>
      <c r="E57" s="234"/>
      <c r="F57" s="139" t="s">
        <v>26</v>
      </c>
      <c r="G57" s="132"/>
      <c r="H57" s="132"/>
      <c r="I57" s="132">
        <f>Rozpočet!G88</f>
        <v>0</v>
      </c>
      <c r="J57" s="137" t="str">
        <f>IF(I81=0,"",I57/I81*100)</f>
        <v/>
      </c>
    </row>
    <row r="58" spans="1:10" ht="36.75" customHeight="1" x14ac:dyDescent="0.2">
      <c r="A58" s="126"/>
      <c r="B58" s="131" t="s">
        <v>70</v>
      </c>
      <c r="C58" s="233" t="s">
        <v>71</v>
      </c>
      <c r="D58" s="234"/>
      <c r="E58" s="234"/>
      <c r="F58" s="139" t="s">
        <v>26</v>
      </c>
      <c r="G58" s="132"/>
      <c r="H58" s="132"/>
      <c r="I58" s="132">
        <f>Rozpočet!G95</f>
        <v>0</v>
      </c>
      <c r="J58" s="137" t="str">
        <f>IF(I81=0,"",I58/I81*100)</f>
        <v/>
      </c>
    </row>
    <row r="59" spans="1:10" ht="36.75" customHeight="1" x14ac:dyDescent="0.2">
      <c r="A59" s="126"/>
      <c r="B59" s="131" t="s">
        <v>72</v>
      </c>
      <c r="C59" s="233" t="s">
        <v>73</v>
      </c>
      <c r="D59" s="234"/>
      <c r="E59" s="234"/>
      <c r="F59" s="139" t="s">
        <v>26</v>
      </c>
      <c r="G59" s="132"/>
      <c r="H59" s="132"/>
      <c r="I59" s="132">
        <f>Rozpočet!G111</f>
        <v>0</v>
      </c>
      <c r="J59" s="137" t="str">
        <f>IF(I81=0,"",I59/I81*100)</f>
        <v/>
      </c>
    </row>
    <row r="60" spans="1:10" ht="36.75" customHeight="1" x14ac:dyDescent="0.2">
      <c r="A60" s="126"/>
      <c r="B60" s="131" t="s">
        <v>74</v>
      </c>
      <c r="C60" s="233" t="s">
        <v>75</v>
      </c>
      <c r="D60" s="234"/>
      <c r="E60" s="234"/>
      <c r="F60" s="139" t="s">
        <v>26</v>
      </c>
      <c r="G60" s="132"/>
      <c r="H60" s="132"/>
      <c r="I60" s="132">
        <f>Rozpočet!G113</f>
        <v>0</v>
      </c>
      <c r="J60" s="137" t="str">
        <f>IF(I81=0,"",I60/I81*100)</f>
        <v/>
      </c>
    </row>
    <row r="61" spans="1:10" ht="36.75" customHeight="1" x14ac:dyDescent="0.2">
      <c r="A61" s="126"/>
      <c r="B61" s="131" t="s">
        <v>76</v>
      </c>
      <c r="C61" s="233" t="s">
        <v>77</v>
      </c>
      <c r="D61" s="234"/>
      <c r="E61" s="234"/>
      <c r="F61" s="139" t="s">
        <v>27</v>
      </c>
      <c r="G61" s="132"/>
      <c r="H61" s="132"/>
      <c r="I61" s="132">
        <f>Rozpočet!G115</f>
        <v>0</v>
      </c>
      <c r="J61" s="137" t="str">
        <f>IF(I81=0,"",I61/I81*100)</f>
        <v/>
      </c>
    </row>
    <row r="62" spans="1:10" ht="36.75" customHeight="1" x14ac:dyDescent="0.2">
      <c r="A62" s="126"/>
      <c r="B62" s="131" t="s">
        <v>78</v>
      </c>
      <c r="C62" s="233" t="s">
        <v>79</v>
      </c>
      <c r="D62" s="234"/>
      <c r="E62" s="234"/>
      <c r="F62" s="139" t="s">
        <v>27</v>
      </c>
      <c r="G62" s="132"/>
      <c r="H62" s="132"/>
      <c r="I62" s="132">
        <f>Rozpočet!G125</f>
        <v>0</v>
      </c>
      <c r="J62" s="137" t="str">
        <f>IF(I81=0,"",I62/I81*100)</f>
        <v/>
      </c>
    </row>
    <row r="63" spans="1:10" ht="36.75" customHeight="1" x14ac:dyDescent="0.2">
      <c r="A63" s="126"/>
      <c r="B63" s="131" t="s">
        <v>80</v>
      </c>
      <c r="C63" s="233" t="s">
        <v>81</v>
      </c>
      <c r="D63" s="234"/>
      <c r="E63" s="234"/>
      <c r="F63" s="139" t="s">
        <v>27</v>
      </c>
      <c r="G63" s="132"/>
      <c r="H63" s="132"/>
      <c r="I63" s="132">
        <f>Rozpočet!G164</f>
        <v>0</v>
      </c>
      <c r="J63" s="137" t="str">
        <f>IF(I81=0,"",I63/I81*100)</f>
        <v/>
      </c>
    </row>
    <row r="64" spans="1:10" ht="36.75" customHeight="1" x14ac:dyDescent="0.2">
      <c r="A64" s="126"/>
      <c r="B64" s="131" t="s">
        <v>82</v>
      </c>
      <c r="C64" s="233" t="s">
        <v>83</v>
      </c>
      <c r="D64" s="234"/>
      <c r="E64" s="234"/>
      <c r="F64" s="139" t="s">
        <v>27</v>
      </c>
      <c r="G64" s="132"/>
      <c r="H64" s="132"/>
      <c r="I64" s="132">
        <f>Rozpočet!G168</f>
        <v>0</v>
      </c>
      <c r="J64" s="137" t="str">
        <f>IF(I81=0,"",I64/I81*100)</f>
        <v/>
      </c>
    </row>
    <row r="65" spans="1:10" ht="36.75" customHeight="1" x14ac:dyDescent="0.2">
      <c r="A65" s="126"/>
      <c r="B65" s="131" t="s">
        <v>84</v>
      </c>
      <c r="C65" s="233" t="s">
        <v>85</v>
      </c>
      <c r="D65" s="234"/>
      <c r="E65" s="234"/>
      <c r="F65" s="139" t="s">
        <v>27</v>
      </c>
      <c r="G65" s="132"/>
      <c r="H65" s="132"/>
      <c r="I65" s="132">
        <f>Rozpočet!G179</f>
        <v>0</v>
      </c>
      <c r="J65" s="137" t="str">
        <f>IF(I81=0,"",I65/I81*100)</f>
        <v/>
      </c>
    </row>
    <row r="66" spans="1:10" ht="36.75" customHeight="1" x14ac:dyDescent="0.2">
      <c r="A66" s="126"/>
      <c r="B66" s="131" t="s">
        <v>86</v>
      </c>
      <c r="C66" s="233" t="s">
        <v>87</v>
      </c>
      <c r="D66" s="234"/>
      <c r="E66" s="234"/>
      <c r="F66" s="139" t="s">
        <v>27</v>
      </c>
      <c r="G66" s="132"/>
      <c r="H66" s="132"/>
      <c r="I66" s="132">
        <f>Rozpočet!G186</f>
        <v>0</v>
      </c>
      <c r="J66" s="137" t="str">
        <f>IF(I81=0,"",I66/I81*100)</f>
        <v/>
      </c>
    </row>
    <row r="67" spans="1:10" ht="36.75" customHeight="1" x14ac:dyDescent="0.2">
      <c r="A67" s="126"/>
      <c r="B67" s="131" t="s">
        <v>88</v>
      </c>
      <c r="C67" s="233" t="s">
        <v>89</v>
      </c>
      <c r="D67" s="234"/>
      <c r="E67" s="234"/>
      <c r="F67" s="139" t="s">
        <v>27</v>
      </c>
      <c r="G67" s="132"/>
      <c r="H67" s="132"/>
      <c r="I67" s="132">
        <f>Rozpočet!G196</f>
        <v>0</v>
      </c>
      <c r="J67" s="137" t="str">
        <f>IF(I81=0,"",I67/I81*100)</f>
        <v/>
      </c>
    </row>
    <row r="68" spans="1:10" ht="36.75" customHeight="1" x14ac:dyDescent="0.2">
      <c r="A68" s="126"/>
      <c r="B68" s="131" t="s">
        <v>90</v>
      </c>
      <c r="C68" s="233" t="s">
        <v>91</v>
      </c>
      <c r="D68" s="234"/>
      <c r="E68" s="234"/>
      <c r="F68" s="139" t="s">
        <v>27</v>
      </c>
      <c r="G68" s="132"/>
      <c r="H68" s="132"/>
      <c r="I68" s="132">
        <f>Rozpočet!G205</f>
        <v>0</v>
      </c>
      <c r="J68" s="137" t="str">
        <f>IF(I81=0,"",I68/I81*100)</f>
        <v/>
      </c>
    </row>
    <row r="69" spans="1:10" ht="36.75" customHeight="1" x14ac:dyDescent="0.2">
      <c r="A69" s="126"/>
      <c r="B69" s="131" t="s">
        <v>92</v>
      </c>
      <c r="C69" s="233" t="s">
        <v>93</v>
      </c>
      <c r="D69" s="234"/>
      <c r="E69" s="234"/>
      <c r="F69" s="139" t="s">
        <v>27</v>
      </c>
      <c r="G69" s="132"/>
      <c r="H69" s="132"/>
      <c r="I69" s="132">
        <f>Rozpočet!G262</f>
        <v>0</v>
      </c>
      <c r="J69" s="137" t="str">
        <f>IF(I81=0,"",I69/I81*100)</f>
        <v/>
      </c>
    </row>
    <row r="70" spans="1:10" ht="36.75" customHeight="1" x14ac:dyDescent="0.2">
      <c r="A70" s="126"/>
      <c r="B70" s="131" t="s">
        <v>94</v>
      </c>
      <c r="C70" s="233" t="s">
        <v>95</v>
      </c>
      <c r="D70" s="234"/>
      <c r="E70" s="234"/>
      <c r="F70" s="139" t="s">
        <v>27</v>
      </c>
      <c r="G70" s="132"/>
      <c r="H70" s="132"/>
      <c r="I70" s="132">
        <f>Rozpočet!G272</f>
        <v>0</v>
      </c>
      <c r="J70" s="137" t="str">
        <f>IF(I81=0,"",I70/I81*100)</f>
        <v/>
      </c>
    </row>
    <row r="71" spans="1:10" ht="36.75" customHeight="1" x14ac:dyDescent="0.2">
      <c r="A71" s="126"/>
      <c r="B71" s="131" t="s">
        <v>96</v>
      </c>
      <c r="C71" s="233" t="s">
        <v>97</v>
      </c>
      <c r="D71" s="234"/>
      <c r="E71" s="234"/>
      <c r="F71" s="139" t="s">
        <v>27</v>
      </c>
      <c r="G71" s="132"/>
      <c r="H71" s="132"/>
      <c r="I71" s="132">
        <f>Rozpočet!G283</f>
        <v>0</v>
      </c>
      <c r="J71" s="137" t="str">
        <f>IF(I81=0,"",I71/I81*100)</f>
        <v/>
      </c>
    </row>
    <row r="72" spans="1:10" ht="36.75" customHeight="1" x14ac:dyDescent="0.2">
      <c r="A72" s="126"/>
      <c r="B72" s="131" t="s">
        <v>98</v>
      </c>
      <c r="C72" s="233" t="s">
        <v>99</v>
      </c>
      <c r="D72" s="234"/>
      <c r="E72" s="234"/>
      <c r="F72" s="139" t="s">
        <v>27</v>
      </c>
      <c r="G72" s="132"/>
      <c r="H72" s="132"/>
      <c r="I72" s="132">
        <f>Rozpočet!G327</f>
        <v>0</v>
      </c>
      <c r="J72" s="137" t="str">
        <f>IF(I81=0,"",I72/I81*100)</f>
        <v/>
      </c>
    </row>
    <row r="73" spans="1:10" ht="36.75" customHeight="1" x14ac:dyDescent="0.2">
      <c r="A73" s="126"/>
      <c r="B73" s="131" t="s">
        <v>100</v>
      </c>
      <c r="C73" s="233" t="s">
        <v>101</v>
      </c>
      <c r="D73" s="234"/>
      <c r="E73" s="234"/>
      <c r="F73" s="139" t="s">
        <v>27</v>
      </c>
      <c r="G73" s="132"/>
      <c r="H73" s="132"/>
      <c r="I73" s="132">
        <f>Rozpočet!G346</f>
        <v>0</v>
      </c>
      <c r="J73" s="137" t="str">
        <f>IF(I81=0,"",I73/I81*100)</f>
        <v/>
      </c>
    </row>
    <row r="74" spans="1:10" ht="36.75" customHeight="1" x14ac:dyDescent="0.2">
      <c r="A74" s="126"/>
      <c r="B74" s="131" t="s">
        <v>102</v>
      </c>
      <c r="C74" s="233" t="s">
        <v>103</v>
      </c>
      <c r="D74" s="234"/>
      <c r="E74" s="234"/>
      <c r="F74" s="139" t="s">
        <v>27</v>
      </c>
      <c r="G74" s="132"/>
      <c r="H74" s="132"/>
      <c r="I74" s="132">
        <f>Rozpočet!G357</f>
        <v>0</v>
      </c>
      <c r="J74" s="137" t="str">
        <f>IF(I81=0,"",I74/I81*100)</f>
        <v/>
      </c>
    </row>
    <row r="75" spans="1:10" ht="36.75" customHeight="1" x14ac:dyDescent="0.2">
      <c r="A75" s="126"/>
      <c r="B75" s="131" t="s">
        <v>104</v>
      </c>
      <c r="C75" s="233" t="s">
        <v>105</v>
      </c>
      <c r="D75" s="234"/>
      <c r="E75" s="234"/>
      <c r="F75" s="139" t="s">
        <v>27</v>
      </c>
      <c r="G75" s="132"/>
      <c r="H75" s="132"/>
      <c r="I75" s="132">
        <f>Rozpočet!G403</f>
        <v>0</v>
      </c>
      <c r="J75" s="137" t="str">
        <f>IF(I81=0,"",I75/I81*100)</f>
        <v/>
      </c>
    </row>
    <row r="76" spans="1:10" ht="36.75" customHeight="1" x14ac:dyDescent="0.2">
      <c r="A76" s="126"/>
      <c r="B76" s="131" t="s">
        <v>106</v>
      </c>
      <c r="C76" s="233" t="s">
        <v>107</v>
      </c>
      <c r="D76" s="234"/>
      <c r="E76" s="234"/>
      <c r="F76" s="139" t="s">
        <v>28</v>
      </c>
      <c r="G76" s="132"/>
      <c r="H76" s="132"/>
      <c r="I76" s="132">
        <f>Rozpočet!G410</f>
        <v>0</v>
      </c>
      <c r="J76" s="137" t="str">
        <f>IF(I81=0,"",I76/I81*100)</f>
        <v/>
      </c>
    </row>
    <row r="77" spans="1:10" ht="36.75" customHeight="1" x14ac:dyDescent="0.2">
      <c r="A77" s="126"/>
      <c r="B77" s="131" t="s">
        <v>108</v>
      </c>
      <c r="C77" s="233" t="s">
        <v>109</v>
      </c>
      <c r="D77" s="234"/>
      <c r="E77" s="234"/>
      <c r="F77" s="139" t="s">
        <v>28</v>
      </c>
      <c r="G77" s="132"/>
      <c r="H77" s="132"/>
      <c r="I77" s="132">
        <f>Rozpočet!G441</f>
        <v>0</v>
      </c>
      <c r="J77" s="137" t="str">
        <f>IF(I81=0,"",I77/I81*100)</f>
        <v/>
      </c>
    </row>
    <row r="78" spans="1:10" ht="36.75" customHeight="1" x14ac:dyDescent="0.2">
      <c r="A78" s="126"/>
      <c r="B78" s="131" t="s">
        <v>110</v>
      </c>
      <c r="C78" s="233" t="s">
        <v>73</v>
      </c>
      <c r="D78" s="234"/>
      <c r="E78" s="234"/>
      <c r="F78" s="139" t="s">
        <v>111</v>
      </c>
      <c r="G78" s="132"/>
      <c r="H78" s="132"/>
      <c r="I78" s="132">
        <f>Rozpočet!G450</f>
        <v>0</v>
      </c>
      <c r="J78" s="137" t="str">
        <f>IF(I81=0,"",I78/I81*100)</f>
        <v/>
      </c>
    </row>
    <row r="79" spans="1:10" ht="36.75" customHeight="1" x14ac:dyDescent="0.2">
      <c r="A79" s="126"/>
      <c r="B79" s="131" t="s">
        <v>112</v>
      </c>
      <c r="C79" s="233" t="s">
        <v>29</v>
      </c>
      <c r="D79" s="234"/>
      <c r="E79" s="234"/>
      <c r="F79" s="139" t="s">
        <v>112</v>
      </c>
      <c r="G79" s="132"/>
      <c r="H79" s="132"/>
      <c r="I79" s="132">
        <f>Rozpočet!G458</f>
        <v>0</v>
      </c>
      <c r="J79" s="137" t="str">
        <f>IF(I81=0,"",I79/I81*100)</f>
        <v/>
      </c>
    </row>
    <row r="80" spans="1:10" ht="36.75" customHeight="1" x14ac:dyDescent="0.2">
      <c r="A80" s="126"/>
      <c r="B80" s="131" t="s">
        <v>113</v>
      </c>
      <c r="C80" s="233" t="s">
        <v>30</v>
      </c>
      <c r="D80" s="234"/>
      <c r="E80" s="234"/>
      <c r="F80" s="139" t="s">
        <v>113</v>
      </c>
      <c r="G80" s="132"/>
      <c r="H80" s="132"/>
      <c r="I80" s="132">
        <f>Rozpočet!G463</f>
        <v>0</v>
      </c>
      <c r="J80" s="137" t="str">
        <f>IF(I81=0,"",I80/I81*100)</f>
        <v/>
      </c>
    </row>
    <row r="81" spans="1:10" ht="25.5" customHeight="1" x14ac:dyDescent="0.2">
      <c r="A81" s="127"/>
      <c r="B81" s="133" t="s">
        <v>1</v>
      </c>
      <c r="C81" s="134"/>
      <c r="D81" s="135"/>
      <c r="E81" s="135"/>
      <c r="F81" s="140"/>
      <c r="G81" s="136"/>
      <c r="H81" s="136"/>
      <c r="I81" s="136">
        <f>SUM(I49:I80)</f>
        <v>0</v>
      </c>
      <c r="J81" s="138">
        <f>SUM(J49:J80)</f>
        <v>0</v>
      </c>
    </row>
    <row r="82" spans="1:10" x14ac:dyDescent="0.2">
      <c r="F82" s="88"/>
      <c r="G82" s="88"/>
      <c r="H82" s="88"/>
      <c r="I82" s="88"/>
      <c r="J82" s="89"/>
    </row>
    <row r="83" spans="1:10" x14ac:dyDescent="0.2">
      <c r="F83" s="88"/>
      <c r="G83" s="88"/>
      <c r="H83" s="88"/>
      <c r="I83" s="88"/>
      <c r="J83" s="89"/>
    </row>
    <row r="84" spans="1:10" x14ac:dyDescent="0.2">
      <c r="F84" s="88"/>
      <c r="G84" s="88"/>
      <c r="H84" s="88"/>
      <c r="I84" s="88"/>
      <c r="J84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D3:G3"/>
    <mergeCell ref="C80:E80"/>
    <mergeCell ref="D2:J2"/>
    <mergeCell ref="D4:J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9:E69"/>
    <mergeCell ref="C60:E60"/>
    <mergeCell ref="C61:E61"/>
    <mergeCell ref="C62:E62"/>
    <mergeCell ref="C63:E63"/>
    <mergeCell ref="C64:E64"/>
    <mergeCell ref="C57:E57"/>
    <mergeCell ref="C58:E58"/>
    <mergeCell ref="C59:E59"/>
    <mergeCell ref="C67:E67"/>
    <mergeCell ref="C68:E68"/>
    <mergeCell ref="C52:E52"/>
    <mergeCell ref="C53:E53"/>
    <mergeCell ref="C54:E54"/>
    <mergeCell ref="C55:E55"/>
    <mergeCell ref="C56:E56"/>
    <mergeCell ref="C41:E41"/>
    <mergeCell ref="B42:E42"/>
    <mergeCell ref="C49:E49"/>
    <mergeCell ref="C50:E50"/>
    <mergeCell ref="C51:E51"/>
    <mergeCell ref="G28:I28"/>
    <mergeCell ref="D34:E34"/>
    <mergeCell ref="G34:I34"/>
    <mergeCell ref="C39:E39"/>
    <mergeCell ref="C40:E40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B1:J1"/>
    <mergeCell ref="G26:I26"/>
    <mergeCell ref="G27:I27"/>
    <mergeCell ref="G18:H18"/>
    <mergeCell ref="I17:J17"/>
    <mergeCell ref="I18:J18"/>
    <mergeCell ref="E18:F18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5" sqref="C15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114</v>
      </c>
    </row>
    <row r="2" spans="1:60" ht="25.15" customHeight="1" x14ac:dyDescent="0.2">
      <c r="A2" s="142" t="s">
        <v>8</v>
      </c>
      <c r="B2" s="49"/>
      <c r="C2" s="257" t="s">
        <v>42</v>
      </c>
      <c r="D2" s="258"/>
      <c r="E2" s="258"/>
      <c r="F2" s="258"/>
      <c r="G2" s="259"/>
      <c r="AG2" t="s">
        <v>115</v>
      </c>
    </row>
    <row r="3" spans="1:60" ht="25.15" customHeight="1" x14ac:dyDescent="0.2">
      <c r="A3" s="142" t="s">
        <v>9</v>
      </c>
      <c r="B3" s="49"/>
      <c r="C3" s="257" t="s">
        <v>659</v>
      </c>
      <c r="D3" s="258"/>
      <c r="E3" s="258"/>
      <c r="F3" s="258"/>
      <c r="G3" s="259"/>
      <c r="AC3" s="123" t="s">
        <v>115</v>
      </c>
      <c r="AG3" t="s">
        <v>116</v>
      </c>
    </row>
    <row r="4" spans="1:60" ht="25.15" customHeight="1" x14ac:dyDescent="0.2">
      <c r="A4" s="143" t="s">
        <v>10</v>
      </c>
      <c r="B4" s="144"/>
      <c r="C4" s="260" t="s">
        <v>660</v>
      </c>
      <c r="D4" s="261"/>
      <c r="E4" s="261"/>
      <c r="F4" s="261"/>
      <c r="G4" s="262"/>
      <c r="AG4" t="s">
        <v>117</v>
      </c>
    </row>
    <row r="5" spans="1:60" x14ac:dyDescent="0.2">
      <c r="D5" s="10"/>
    </row>
    <row r="6" spans="1:60" ht="38.25" x14ac:dyDescent="0.2">
      <c r="A6" s="146" t="s">
        <v>118</v>
      </c>
      <c r="B6" s="148" t="s">
        <v>119</v>
      </c>
      <c r="C6" s="148" t="s">
        <v>120</v>
      </c>
      <c r="D6" s="147" t="s">
        <v>121</v>
      </c>
      <c r="E6" s="146" t="s">
        <v>122</v>
      </c>
      <c r="F6" s="145" t="s">
        <v>123</v>
      </c>
      <c r="G6" s="146" t="s">
        <v>31</v>
      </c>
      <c r="H6" s="149" t="s">
        <v>32</v>
      </c>
      <c r="I6" s="149" t="s">
        <v>124</v>
      </c>
      <c r="J6" s="149" t="s">
        <v>33</v>
      </c>
      <c r="K6" s="149" t="s">
        <v>125</v>
      </c>
      <c r="L6" s="149" t="s">
        <v>126</v>
      </c>
      <c r="M6" s="149" t="s">
        <v>127</v>
      </c>
      <c r="N6" s="149" t="s">
        <v>128</v>
      </c>
      <c r="O6" s="149" t="s">
        <v>129</v>
      </c>
      <c r="P6" s="149" t="s">
        <v>130</v>
      </c>
      <c r="Q6" s="149" t="s">
        <v>131</v>
      </c>
      <c r="R6" s="149" t="s">
        <v>132</v>
      </c>
      <c r="S6" s="149" t="s">
        <v>133</v>
      </c>
      <c r="T6" s="149" t="s">
        <v>134</v>
      </c>
      <c r="U6" s="149" t="s">
        <v>135</v>
      </c>
      <c r="V6" s="149" t="s">
        <v>136</v>
      </c>
      <c r="W6" s="149" t="s">
        <v>137</v>
      </c>
      <c r="X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6" t="s">
        <v>139</v>
      </c>
      <c r="B8" s="167" t="s">
        <v>47</v>
      </c>
      <c r="C8" s="185" t="s">
        <v>53</v>
      </c>
      <c r="D8" s="168"/>
      <c r="E8" s="169"/>
      <c r="F8" s="170"/>
      <c r="G8" s="171"/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5"/>
      <c r="S8" s="165"/>
      <c r="T8" s="165"/>
      <c r="U8" s="165"/>
      <c r="V8" s="165">
        <f>SUM(V9:V17)</f>
        <v>0</v>
      </c>
      <c r="W8" s="165"/>
      <c r="X8" s="165"/>
      <c r="AG8" t="s">
        <v>140</v>
      </c>
    </row>
    <row r="9" spans="1:60" outlineLevel="1" x14ac:dyDescent="0.2">
      <c r="A9" s="172">
        <v>1</v>
      </c>
      <c r="B9" s="173" t="s">
        <v>41</v>
      </c>
      <c r="C9" s="186" t="s">
        <v>141</v>
      </c>
      <c r="D9" s="174"/>
      <c r="E9" s="175"/>
      <c r="F9" s="197"/>
      <c r="G9" s="177"/>
      <c r="H9" s="160">
        <v>0</v>
      </c>
      <c r="I9" s="159">
        <f>ROUND(E9*H9,2)</f>
        <v>0</v>
      </c>
      <c r="J9" s="160">
        <v>0</v>
      </c>
      <c r="K9" s="159">
        <f>ROUND(E9*J9,2)</f>
        <v>0</v>
      </c>
      <c r="L9" s="159">
        <v>15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142</v>
      </c>
      <c r="T9" s="159" t="s">
        <v>143</v>
      </c>
      <c r="U9" s="159">
        <v>0</v>
      </c>
      <c r="V9" s="159">
        <f>ROUND(E9*U9,2)</f>
        <v>0</v>
      </c>
      <c r="W9" s="159"/>
      <c r="X9" s="159" t="s">
        <v>144</v>
      </c>
      <c r="Y9" s="150"/>
      <c r="Z9" s="150"/>
      <c r="AA9" s="150"/>
      <c r="AB9" s="150"/>
      <c r="AC9" s="150"/>
      <c r="AD9" s="150"/>
      <c r="AE9" s="150"/>
      <c r="AF9" s="150"/>
      <c r="AG9" s="150" t="s">
        <v>145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187" t="s">
        <v>146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147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7" t="s">
        <v>148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147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7" t="s">
        <v>149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147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7" t="s">
        <v>150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147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7" t="s">
        <v>151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147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7" t="s">
        <v>152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147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7" t="s">
        <v>153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147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33.75" outlineLevel="1" x14ac:dyDescent="0.2">
      <c r="A17" s="157"/>
      <c r="B17" s="158"/>
      <c r="C17" s="187" t="s">
        <v>154</v>
      </c>
      <c r="D17" s="161"/>
      <c r="E17" s="162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147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6" t="s">
        <v>139</v>
      </c>
      <c r="B18" s="167" t="s">
        <v>54</v>
      </c>
      <c r="C18" s="185" t="s">
        <v>55</v>
      </c>
      <c r="D18" s="168"/>
      <c r="E18" s="169"/>
      <c r="F18" s="170"/>
      <c r="G18" s="171">
        <f>SUMIF(AG19:AG22,"&lt;&gt;NOR",G19:G22)</f>
        <v>0</v>
      </c>
      <c r="H18" s="165"/>
      <c r="I18" s="165">
        <f>SUM(I19:I22)</f>
        <v>255.36</v>
      </c>
      <c r="J18" s="165"/>
      <c r="K18" s="165">
        <f>SUM(K19:K22)</f>
        <v>351.14</v>
      </c>
      <c r="L18" s="165"/>
      <c r="M18" s="165">
        <f>SUM(M19:M22)</f>
        <v>0</v>
      </c>
      <c r="N18" s="165"/>
      <c r="O18" s="165">
        <f>SUM(O19:O22)</f>
        <v>0.05</v>
      </c>
      <c r="P18" s="165"/>
      <c r="Q18" s="165">
        <f>SUM(Q19:Q22)</f>
        <v>0</v>
      </c>
      <c r="R18" s="165"/>
      <c r="S18" s="165"/>
      <c r="T18" s="165"/>
      <c r="U18" s="165"/>
      <c r="V18" s="165">
        <f>SUM(V19:V22)</f>
        <v>0.62</v>
      </c>
      <c r="W18" s="165"/>
      <c r="X18" s="165"/>
      <c r="AG18" t="s">
        <v>140</v>
      </c>
    </row>
    <row r="19" spans="1:60" ht="22.5" outlineLevel="1" x14ac:dyDescent="0.2">
      <c r="A19" s="172">
        <v>2</v>
      </c>
      <c r="B19" s="173" t="s">
        <v>155</v>
      </c>
      <c r="C19" s="186" t="s">
        <v>156</v>
      </c>
      <c r="D19" s="174" t="s">
        <v>157</v>
      </c>
      <c r="E19" s="175">
        <v>1</v>
      </c>
      <c r="F19" s="176"/>
      <c r="G19" s="177">
        <f>ROUND(E19*F19,2)</f>
        <v>0</v>
      </c>
      <c r="H19" s="160">
        <v>75.709999999999994</v>
      </c>
      <c r="I19" s="159">
        <f>ROUND(E19*H19,2)</f>
        <v>75.709999999999994</v>
      </c>
      <c r="J19" s="160">
        <v>199.29</v>
      </c>
      <c r="K19" s="159">
        <f>ROUND(E19*J19,2)</f>
        <v>199.29</v>
      </c>
      <c r="L19" s="159">
        <v>15</v>
      </c>
      <c r="M19" s="159">
        <f>G19*(1+L19/100)</f>
        <v>0</v>
      </c>
      <c r="N19" s="159">
        <v>2.2849999999999999E-2</v>
      </c>
      <c r="O19" s="159">
        <f>ROUND(E19*N19,2)</f>
        <v>0.02</v>
      </c>
      <c r="P19" s="159">
        <v>0</v>
      </c>
      <c r="Q19" s="159">
        <f>ROUND(E19*P19,2)</f>
        <v>0</v>
      </c>
      <c r="R19" s="159"/>
      <c r="S19" s="159" t="s">
        <v>158</v>
      </c>
      <c r="T19" s="159" t="s">
        <v>143</v>
      </c>
      <c r="U19" s="159">
        <v>0.36220000000000002</v>
      </c>
      <c r="V19" s="159">
        <f>ROUND(E19*U19,2)</f>
        <v>0.36</v>
      </c>
      <c r="W19" s="159"/>
      <c r="X19" s="159" t="s">
        <v>144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145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7" t="s">
        <v>159</v>
      </c>
      <c r="D20" s="161"/>
      <c r="E20" s="162">
        <v>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147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2">
        <v>3</v>
      </c>
      <c r="B21" s="173" t="s">
        <v>160</v>
      </c>
      <c r="C21" s="186" t="s">
        <v>161</v>
      </c>
      <c r="D21" s="174" t="s">
        <v>162</v>
      </c>
      <c r="E21" s="175">
        <v>0.34</v>
      </c>
      <c r="F21" s="176"/>
      <c r="G21" s="177">
        <f>ROUND(E21*F21,2)</f>
        <v>0</v>
      </c>
      <c r="H21" s="160">
        <v>528.39</v>
      </c>
      <c r="I21" s="159">
        <f>ROUND(E21*H21,2)</f>
        <v>179.65</v>
      </c>
      <c r="J21" s="160">
        <v>446.61</v>
      </c>
      <c r="K21" s="159">
        <f>ROUND(E21*J21,2)</f>
        <v>151.85</v>
      </c>
      <c r="L21" s="159">
        <v>15</v>
      </c>
      <c r="M21" s="159">
        <f>G21*(1+L21/100)</f>
        <v>0</v>
      </c>
      <c r="N21" s="159">
        <v>7.392E-2</v>
      </c>
      <c r="O21" s="159">
        <f>ROUND(E21*N21,2)</f>
        <v>0.03</v>
      </c>
      <c r="P21" s="159">
        <v>0</v>
      </c>
      <c r="Q21" s="159">
        <f>ROUND(E21*P21,2)</f>
        <v>0</v>
      </c>
      <c r="R21" s="159"/>
      <c r="S21" s="159" t="s">
        <v>158</v>
      </c>
      <c r="T21" s="159" t="s">
        <v>143</v>
      </c>
      <c r="U21" s="159">
        <v>0.77700000000000002</v>
      </c>
      <c r="V21" s="159">
        <f>ROUND(E21*U21,2)</f>
        <v>0.26</v>
      </c>
      <c r="W21" s="159"/>
      <c r="X21" s="159" t="s">
        <v>144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145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7" t="s">
        <v>163</v>
      </c>
      <c r="D22" s="161"/>
      <c r="E22" s="162">
        <v>0.34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147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6" t="s">
        <v>139</v>
      </c>
      <c r="B23" s="167" t="s">
        <v>56</v>
      </c>
      <c r="C23" s="185" t="s">
        <v>57</v>
      </c>
      <c r="D23" s="168"/>
      <c r="E23" s="169"/>
      <c r="F23" s="170"/>
      <c r="G23" s="171">
        <f>SUMIF(AG24:AG32,"&lt;&gt;NOR",G24:G32)</f>
        <v>0</v>
      </c>
      <c r="H23" s="165"/>
      <c r="I23" s="165">
        <f>SUM(I24:I32)</f>
        <v>5450.97</v>
      </c>
      <c r="J23" s="165"/>
      <c r="K23" s="165">
        <f>SUM(K24:K32)</f>
        <v>8788.5299999999988</v>
      </c>
      <c r="L23" s="165"/>
      <c r="M23" s="165">
        <f>SUM(M24:M32)</f>
        <v>0</v>
      </c>
      <c r="N23" s="165"/>
      <c r="O23" s="165">
        <f>SUM(O24:O32)</f>
        <v>0.15000000000000002</v>
      </c>
      <c r="P23" s="165"/>
      <c r="Q23" s="165">
        <f>SUM(Q24:Q32)</f>
        <v>0</v>
      </c>
      <c r="R23" s="165"/>
      <c r="S23" s="165"/>
      <c r="T23" s="165"/>
      <c r="U23" s="165"/>
      <c r="V23" s="165">
        <f>SUM(V24:V32)</f>
        <v>13.75</v>
      </c>
      <c r="W23" s="165"/>
      <c r="X23" s="165"/>
      <c r="AG23" t="s">
        <v>140</v>
      </c>
    </row>
    <row r="24" spans="1:60" ht="22.5" outlineLevel="1" x14ac:dyDescent="0.2">
      <c r="A24" s="172">
        <v>4</v>
      </c>
      <c r="B24" s="173" t="s">
        <v>164</v>
      </c>
      <c r="C24" s="186" t="s">
        <v>165</v>
      </c>
      <c r="D24" s="174" t="s">
        <v>162</v>
      </c>
      <c r="E24" s="175">
        <v>5.88</v>
      </c>
      <c r="F24" s="176"/>
      <c r="G24" s="177">
        <f>ROUND(E24*F24,2)</f>
        <v>0</v>
      </c>
      <c r="H24" s="160">
        <v>364.07</v>
      </c>
      <c r="I24" s="159">
        <f>ROUND(E24*H24,2)</f>
        <v>2140.73</v>
      </c>
      <c r="J24" s="160">
        <v>616.92999999999995</v>
      </c>
      <c r="K24" s="159">
        <f>ROUND(E24*J24,2)</f>
        <v>3627.55</v>
      </c>
      <c r="L24" s="159">
        <v>15</v>
      </c>
      <c r="M24" s="159">
        <f>G24*(1+L24/100)</f>
        <v>0</v>
      </c>
      <c r="N24" s="159">
        <v>1.243E-2</v>
      </c>
      <c r="O24" s="159">
        <f>ROUND(E24*N24,2)</f>
        <v>7.0000000000000007E-2</v>
      </c>
      <c r="P24" s="159">
        <v>0</v>
      </c>
      <c r="Q24" s="159">
        <f>ROUND(E24*P24,2)</f>
        <v>0</v>
      </c>
      <c r="R24" s="159"/>
      <c r="S24" s="159" t="s">
        <v>158</v>
      </c>
      <c r="T24" s="159" t="s">
        <v>143</v>
      </c>
      <c r="U24" s="159">
        <v>0.95</v>
      </c>
      <c r="V24" s="159">
        <f>ROUND(E24*U24,2)</f>
        <v>5.59</v>
      </c>
      <c r="W24" s="159"/>
      <c r="X24" s="159" t="s">
        <v>144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145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7" t="s">
        <v>166</v>
      </c>
      <c r="D25" s="161"/>
      <c r="E25" s="162">
        <v>5.88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147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2">
        <v>5</v>
      </c>
      <c r="B26" s="173" t="s">
        <v>167</v>
      </c>
      <c r="C26" s="186" t="s">
        <v>168</v>
      </c>
      <c r="D26" s="174" t="s">
        <v>162</v>
      </c>
      <c r="E26" s="175">
        <v>6.5</v>
      </c>
      <c r="F26" s="176"/>
      <c r="G26" s="177">
        <f>ROUND(E26*F26,2)</f>
        <v>0</v>
      </c>
      <c r="H26" s="160">
        <v>417.56</v>
      </c>
      <c r="I26" s="159">
        <f>ROUND(E26*H26,2)</f>
        <v>2714.14</v>
      </c>
      <c r="J26" s="160">
        <v>611.44000000000005</v>
      </c>
      <c r="K26" s="159">
        <f>ROUND(E26*J26,2)</f>
        <v>3974.36</v>
      </c>
      <c r="L26" s="159">
        <v>15</v>
      </c>
      <c r="M26" s="159">
        <f>G26*(1+L26/100)</f>
        <v>0</v>
      </c>
      <c r="N26" s="159">
        <v>1.2529999999999999E-2</v>
      </c>
      <c r="O26" s="159">
        <f>ROUND(E26*N26,2)</f>
        <v>0.08</v>
      </c>
      <c r="P26" s="159">
        <v>0</v>
      </c>
      <c r="Q26" s="159">
        <f>ROUND(E26*P26,2)</f>
        <v>0</v>
      </c>
      <c r="R26" s="159"/>
      <c r="S26" s="159" t="s">
        <v>158</v>
      </c>
      <c r="T26" s="159" t="s">
        <v>143</v>
      </c>
      <c r="U26" s="159">
        <v>0.95</v>
      </c>
      <c r="V26" s="159">
        <f>ROUND(E26*U26,2)</f>
        <v>6.18</v>
      </c>
      <c r="W26" s="159"/>
      <c r="X26" s="159" t="s">
        <v>144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7" t="s">
        <v>169</v>
      </c>
      <c r="D27" s="161"/>
      <c r="E27" s="162">
        <v>2.78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147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7" t="s">
        <v>170</v>
      </c>
      <c r="D28" s="161"/>
      <c r="E28" s="162">
        <v>3.72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147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33.75" outlineLevel="1" x14ac:dyDescent="0.2">
      <c r="A29" s="172">
        <v>6</v>
      </c>
      <c r="B29" s="173" t="s">
        <v>171</v>
      </c>
      <c r="C29" s="186" t="s">
        <v>172</v>
      </c>
      <c r="D29" s="174" t="s">
        <v>162</v>
      </c>
      <c r="E29" s="175">
        <v>12.38</v>
      </c>
      <c r="F29" s="176"/>
      <c r="G29" s="177">
        <f>ROUND(E29*F29,2)</f>
        <v>0</v>
      </c>
      <c r="H29" s="160">
        <v>48.15</v>
      </c>
      <c r="I29" s="159">
        <f>ROUND(E29*H29,2)</f>
        <v>596.1</v>
      </c>
      <c r="J29" s="160">
        <v>95.85</v>
      </c>
      <c r="K29" s="159">
        <f>ROUND(E29*J29,2)</f>
        <v>1186.6199999999999</v>
      </c>
      <c r="L29" s="159">
        <v>15</v>
      </c>
      <c r="M29" s="159">
        <f>G29*(1+L29/100)</f>
        <v>0</v>
      </c>
      <c r="N29" s="159">
        <v>1.6000000000000001E-4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158</v>
      </c>
      <c r="T29" s="159" t="s">
        <v>143</v>
      </c>
      <c r="U29" s="159">
        <v>0.16</v>
      </c>
      <c r="V29" s="159">
        <f>ROUND(E29*U29,2)</f>
        <v>1.98</v>
      </c>
      <c r="W29" s="159"/>
      <c r="X29" s="159" t="s">
        <v>144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145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7" t="s">
        <v>166</v>
      </c>
      <c r="D30" s="161"/>
      <c r="E30" s="162">
        <v>5.88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147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7" t="s">
        <v>169</v>
      </c>
      <c r="D31" s="161"/>
      <c r="E31" s="162">
        <v>2.78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147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7" t="s">
        <v>170</v>
      </c>
      <c r="D32" s="161"/>
      <c r="E32" s="162">
        <v>3.72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147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6" t="s">
        <v>139</v>
      </c>
      <c r="B33" s="167" t="s">
        <v>58</v>
      </c>
      <c r="C33" s="185" t="s">
        <v>59</v>
      </c>
      <c r="D33" s="168"/>
      <c r="E33" s="169"/>
      <c r="F33" s="170"/>
      <c r="G33" s="171">
        <f>SUMIF(AG34:AG55,"&lt;&gt;NOR",G34:G55)</f>
        <v>0</v>
      </c>
      <c r="H33" s="165"/>
      <c r="I33" s="165">
        <f>SUM(I34:I55)</f>
        <v>14055.56</v>
      </c>
      <c r="J33" s="165"/>
      <c r="K33" s="165">
        <f>SUM(K34:K55)</f>
        <v>58056.270000000004</v>
      </c>
      <c r="L33" s="165"/>
      <c r="M33" s="165">
        <f>SUM(M34:M55)</f>
        <v>0</v>
      </c>
      <c r="N33" s="165"/>
      <c r="O33" s="165">
        <f>SUM(O34:O55)</f>
        <v>2.1700000000000004</v>
      </c>
      <c r="P33" s="165"/>
      <c r="Q33" s="165">
        <f>SUM(Q34:Q55)</f>
        <v>0</v>
      </c>
      <c r="R33" s="165"/>
      <c r="S33" s="165"/>
      <c r="T33" s="165"/>
      <c r="U33" s="165"/>
      <c r="V33" s="165">
        <f>SUM(V34:V55)</f>
        <v>121.30000000000001</v>
      </c>
      <c r="W33" s="165"/>
      <c r="X33" s="165"/>
      <c r="AG33" t="s">
        <v>140</v>
      </c>
    </row>
    <row r="34" spans="1:60" outlineLevel="1" x14ac:dyDescent="0.2">
      <c r="A34" s="172">
        <v>7</v>
      </c>
      <c r="B34" s="173" t="s">
        <v>173</v>
      </c>
      <c r="C34" s="186" t="s">
        <v>174</v>
      </c>
      <c r="D34" s="174" t="s">
        <v>162</v>
      </c>
      <c r="E34" s="175">
        <v>32.36</v>
      </c>
      <c r="F34" s="176"/>
      <c r="G34" s="177">
        <f>ROUND(E34*F34,2)</f>
        <v>0</v>
      </c>
      <c r="H34" s="160">
        <v>30.45</v>
      </c>
      <c r="I34" s="159">
        <f>ROUND(E34*H34,2)</f>
        <v>985.36</v>
      </c>
      <c r="J34" s="160">
        <v>168.55</v>
      </c>
      <c r="K34" s="159">
        <f>ROUND(E34*J34,2)</f>
        <v>5454.28</v>
      </c>
      <c r="L34" s="159">
        <v>15</v>
      </c>
      <c r="M34" s="159">
        <f>G34*(1+L34/100)</f>
        <v>0</v>
      </c>
      <c r="N34" s="159">
        <v>3.2799999999999999E-3</v>
      </c>
      <c r="O34" s="159">
        <f>ROUND(E34*N34,2)</f>
        <v>0.11</v>
      </c>
      <c r="P34" s="159">
        <v>0</v>
      </c>
      <c r="Q34" s="159">
        <f>ROUND(E34*P34,2)</f>
        <v>0</v>
      </c>
      <c r="R34" s="159"/>
      <c r="S34" s="159" t="s">
        <v>158</v>
      </c>
      <c r="T34" s="159" t="s">
        <v>143</v>
      </c>
      <c r="U34" s="159">
        <v>0.31</v>
      </c>
      <c r="V34" s="159">
        <f>ROUND(E34*U34,2)</f>
        <v>10.029999999999999</v>
      </c>
      <c r="W34" s="159"/>
      <c r="X34" s="159" t="s">
        <v>144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145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7" t="s">
        <v>175</v>
      </c>
      <c r="D35" s="161"/>
      <c r="E35" s="162">
        <v>16.18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147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7" t="s">
        <v>176</v>
      </c>
      <c r="D36" s="161"/>
      <c r="E36" s="162">
        <v>16.18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147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2">
        <v>8</v>
      </c>
      <c r="B37" s="173" t="s">
        <v>177</v>
      </c>
      <c r="C37" s="186" t="s">
        <v>178</v>
      </c>
      <c r="D37" s="174" t="s">
        <v>162</v>
      </c>
      <c r="E37" s="175">
        <v>190.05500000000001</v>
      </c>
      <c r="F37" s="176"/>
      <c r="G37" s="177">
        <f>ROUND(E37*F37,2)</f>
        <v>0</v>
      </c>
      <c r="H37" s="160">
        <v>23.24</v>
      </c>
      <c r="I37" s="159">
        <f>ROUND(E37*H37,2)</f>
        <v>4416.88</v>
      </c>
      <c r="J37" s="160">
        <v>177.76</v>
      </c>
      <c r="K37" s="159">
        <f>ROUND(E37*J37,2)</f>
        <v>33784.18</v>
      </c>
      <c r="L37" s="159">
        <v>15</v>
      </c>
      <c r="M37" s="159">
        <f>G37*(1+L37/100)</f>
        <v>0</v>
      </c>
      <c r="N37" s="159">
        <v>5.4000000000000003E-3</v>
      </c>
      <c r="O37" s="159">
        <f>ROUND(E37*N37,2)</f>
        <v>1.03</v>
      </c>
      <c r="P37" s="159">
        <v>0</v>
      </c>
      <c r="Q37" s="159">
        <f>ROUND(E37*P37,2)</f>
        <v>0</v>
      </c>
      <c r="R37" s="159"/>
      <c r="S37" s="159" t="s">
        <v>158</v>
      </c>
      <c r="T37" s="159" t="s">
        <v>143</v>
      </c>
      <c r="U37" s="159">
        <v>0.47199999999999998</v>
      </c>
      <c r="V37" s="159">
        <f>ROUND(E37*U37,2)</f>
        <v>89.71</v>
      </c>
      <c r="W37" s="159"/>
      <c r="X37" s="159" t="s">
        <v>144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145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7" t="s">
        <v>179</v>
      </c>
      <c r="D38" s="161"/>
      <c r="E38" s="162">
        <v>33.6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147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7" t="s">
        <v>180</v>
      </c>
      <c r="D39" s="161"/>
      <c r="E39" s="162">
        <v>8.8000000000000007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147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7" t="s">
        <v>181</v>
      </c>
      <c r="D40" s="161"/>
      <c r="E40" s="162">
        <v>21.3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147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7" t="s">
        <v>182</v>
      </c>
      <c r="D41" s="161"/>
      <c r="E41" s="162">
        <v>1.7549999999999999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147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7" t="s">
        <v>183</v>
      </c>
      <c r="D42" s="161"/>
      <c r="E42" s="162">
        <v>60.5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147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7" t="s">
        <v>184</v>
      </c>
      <c r="D43" s="161"/>
      <c r="E43" s="162">
        <v>64.099999999999994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147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2">
        <v>9</v>
      </c>
      <c r="B44" s="173" t="s">
        <v>185</v>
      </c>
      <c r="C44" s="186" t="s">
        <v>186</v>
      </c>
      <c r="D44" s="174" t="s">
        <v>162</v>
      </c>
      <c r="E44" s="175">
        <v>3.5</v>
      </c>
      <c r="F44" s="176"/>
      <c r="G44" s="177">
        <f>ROUND(E44*F44,2)</f>
        <v>0</v>
      </c>
      <c r="H44" s="160">
        <v>102.2</v>
      </c>
      <c r="I44" s="159">
        <f>ROUND(E44*H44,2)</f>
        <v>357.7</v>
      </c>
      <c r="J44" s="160">
        <v>593.79999999999995</v>
      </c>
      <c r="K44" s="159">
        <f>ROUND(E44*J44,2)</f>
        <v>2078.3000000000002</v>
      </c>
      <c r="L44" s="159">
        <v>15</v>
      </c>
      <c r="M44" s="159">
        <f>G44*(1+L44/100)</f>
        <v>0</v>
      </c>
      <c r="N44" s="159">
        <v>5.3690000000000002E-2</v>
      </c>
      <c r="O44" s="159">
        <f>ROUND(E44*N44,2)</f>
        <v>0.19</v>
      </c>
      <c r="P44" s="159">
        <v>0</v>
      </c>
      <c r="Q44" s="159">
        <f>ROUND(E44*P44,2)</f>
        <v>0</v>
      </c>
      <c r="R44" s="159"/>
      <c r="S44" s="159" t="s">
        <v>158</v>
      </c>
      <c r="T44" s="159" t="s">
        <v>158</v>
      </c>
      <c r="U44" s="159">
        <v>1.17717</v>
      </c>
      <c r="V44" s="159">
        <f>ROUND(E44*U44,2)</f>
        <v>4.12</v>
      </c>
      <c r="W44" s="159"/>
      <c r="X44" s="159" t="s">
        <v>144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145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7" t="s">
        <v>187</v>
      </c>
      <c r="D45" s="161"/>
      <c r="E45" s="162">
        <v>3.5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147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8">
        <v>10</v>
      </c>
      <c r="B46" s="179" t="s">
        <v>188</v>
      </c>
      <c r="C46" s="188" t="s">
        <v>189</v>
      </c>
      <c r="D46" s="180" t="s">
        <v>162</v>
      </c>
      <c r="E46" s="181">
        <v>14.1</v>
      </c>
      <c r="F46" s="182"/>
      <c r="G46" s="183">
        <f>ROUND(E46*F46,2)</f>
        <v>0</v>
      </c>
      <c r="H46" s="160">
        <v>55.65</v>
      </c>
      <c r="I46" s="159">
        <f>ROUND(E46*H46,2)</f>
        <v>784.67</v>
      </c>
      <c r="J46" s="160">
        <v>221.35</v>
      </c>
      <c r="K46" s="159">
        <f>ROUND(E46*J46,2)</f>
        <v>3121.04</v>
      </c>
      <c r="L46" s="159">
        <v>15</v>
      </c>
      <c r="M46" s="159">
        <f>G46*(1+L46/100)</f>
        <v>0</v>
      </c>
      <c r="N46" s="159">
        <v>5.5129999999999998E-2</v>
      </c>
      <c r="O46" s="159">
        <f>ROUND(E46*N46,2)</f>
        <v>0.78</v>
      </c>
      <c r="P46" s="159">
        <v>0</v>
      </c>
      <c r="Q46" s="159">
        <f>ROUND(E46*P46,2)</f>
        <v>0</v>
      </c>
      <c r="R46" s="159"/>
      <c r="S46" s="159" t="s">
        <v>158</v>
      </c>
      <c r="T46" s="159" t="s">
        <v>143</v>
      </c>
      <c r="U46" s="159">
        <v>0.44800000000000001</v>
      </c>
      <c r="V46" s="159">
        <f>ROUND(E46*U46,2)</f>
        <v>6.32</v>
      </c>
      <c r="W46" s="159"/>
      <c r="X46" s="159" t="s">
        <v>144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145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2">
        <v>11</v>
      </c>
      <c r="B47" s="173" t="s">
        <v>190</v>
      </c>
      <c r="C47" s="186" t="s">
        <v>191</v>
      </c>
      <c r="D47" s="174" t="s">
        <v>162</v>
      </c>
      <c r="E47" s="175">
        <v>222.41499999999999</v>
      </c>
      <c r="F47" s="176"/>
      <c r="G47" s="177">
        <f>ROUND(E47*F47,2)</f>
        <v>0</v>
      </c>
      <c r="H47" s="160">
        <v>33.770000000000003</v>
      </c>
      <c r="I47" s="159">
        <f>ROUND(E47*H47,2)</f>
        <v>7510.95</v>
      </c>
      <c r="J47" s="160">
        <v>61.23</v>
      </c>
      <c r="K47" s="159">
        <f>ROUND(E47*J47,2)</f>
        <v>13618.47</v>
      </c>
      <c r="L47" s="159">
        <v>15</v>
      </c>
      <c r="M47" s="159">
        <f>G47*(1+L47/100)</f>
        <v>0</v>
      </c>
      <c r="N47" s="159">
        <v>2.5999999999999998E-4</v>
      </c>
      <c r="O47" s="159">
        <f>ROUND(E47*N47,2)</f>
        <v>0.06</v>
      </c>
      <c r="P47" s="159">
        <v>0</v>
      </c>
      <c r="Q47" s="159">
        <f>ROUND(E47*P47,2)</f>
        <v>0</v>
      </c>
      <c r="R47" s="159"/>
      <c r="S47" s="159" t="s">
        <v>142</v>
      </c>
      <c r="T47" s="159" t="s">
        <v>143</v>
      </c>
      <c r="U47" s="159">
        <v>0.05</v>
      </c>
      <c r="V47" s="159">
        <f>ROUND(E47*U47,2)</f>
        <v>11.12</v>
      </c>
      <c r="W47" s="159"/>
      <c r="X47" s="159" t="s">
        <v>144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145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7" t="s">
        <v>192</v>
      </c>
      <c r="D48" s="161"/>
      <c r="E48" s="162">
        <v>33.6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147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7" t="s">
        <v>193</v>
      </c>
      <c r="D49" s="161"/>
      <c r="E49" s="162">
        <v>8.8000000000000007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147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7" t="s">
        <v>194</v>
      </c>
      <c r="D50" s="161"/>
      <c r="E50" s="162">
        <v>21.3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147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7" t="s">
        <v>195</v>
      </c>
      <c r="D51" s="161"/>
      <c r="E51" s="162">
        <v>1.7549999999999999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147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7" t="s">
        <v>196</v>
      </c>
      <c r="D52" s="161"/>
      <c r="E52" s="162">
        <v>60.5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147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7" t="s">
        <v>197</v>
      </c>
      <c r="D53" s="161"/>
      <c r="E53" s="162">
        <v>16.18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147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7" t="s">
        <v>198</v>
      </c>
      <c r="D54" s="161"/>
      <c r="E54" s="162">
        <v>64.099999999999994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147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7" t="s">
        <v>197</v>
      </c>
      <c r="D55" s="161"/>
      <c r="E55" s="162">
        <v>16.18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147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6" t="s">
        <v>139</v>
      </c>
      <c r="B56" s="167" t="s">
        <v>60</v>
      </c>
      <c r="C56" s="185" t="s">
        <v>61</v>
      </c>
      <c r="D56" s="168"/>
      <c r="E56" s="169"/>
      <c r="F56" s="170"/>
      <c r="G56" s="171">
        <f>SUMIF(AG57:AG62,"&lt;&gt;NOR",G57:G62)</f>
        <v>0</v>
      </c>
      <c r="H56" s="165"/>
      <c r="I56" s="165">
        <f>SUM(I57:I62)</f>
        <v>1326.6799999999998</v>
      </c>
      <c r="J56" s="165"/>
      <c r="K56" s="165">
        <f>SUM(K57:K62)</f>
        <v>2837.46</v>
      </c>
      <c r="L56" s="165"/>
      <c r="M56" s="165">
        <f>SUM(M57:M62)</f>
        <v>0</v>
      </c>
      <c r="N56" s="165"/>
      <c r="O56" s="165">
        <f>SUM(O57:O62)</f>
        <v>0.09</v>
      </c>
      <c r="P56" s="165"/>
      <c r="Q56" s="165">
        <f>SUM(Q57:Q62)</f>
        <v>0</v>
      </c>
      <c r="R56" s="165"/>
      <c r="S56" s="165"/>
      <c r="T56" s="165"/>
      <c r="U56" s="165"/>
      <c r="V56" s="165">
        <f>SUM(V57:V62)</f>
        <v>5.2</v>
      </c>
      <c r="W56" s="165"/>
      <c r="X56" s="165"/>
      <c r="AG56" t="s">
        <v>140</v>
      </c>
    </row>
    <row r="57" spans="1:60" outlineLevel="1" x14ac:dyDescent="0.2">
      <c r="A57" s="172">
        <v>12</v>
      </c>
      <c r="B57" s="173" t="s">
        <v>199</v>
      </c>
      <c r="C57" s="186" t="s">
        <v>200</v>
      </c>
      <c r="D57" s="174" t="s">
        <v>162</v>
      </c>
      <c r="E57" s="175">
        <v>3.5</v>
      </c>
      <c r="F57" s="176"/>
      <c r="G57" s="177">
        <f>ROUND(E57*F57,2)</f>
        <v>0</v>
      </c>
      <c r="H57" s="160">
        <v>62.43</v>
      </c>
      <c r="I57" s="159">
        <f>ROUND(E57*H57,2)</f>
        <v>218.51</v>
      </c>
      <c r="J57" s="160">
        <v>54.07</v>
      </c>
      <c r="K57" s="159">
        <f>ROUND(E57*J57,2)</f>
        <v>189.25</v>
      </c>
      <c r="L57" s="159">
        <v>15</v>
      </c>
      <c r="M57" s="159">
        <f>G57*(1+L57/100)</f>
        <v>0</v>
      </c>
      <c r="N57" s="159">
        <v>8.0000000000000002E-3</v>
      </c>
      <c r="O57" s="159">
        <f>ROUND(E57*N57,2)</f>
        <v>0.03</v>
      </c>
      <c r="P57" s="159">
        <v>0</v>
      </c>
      <c r="Q57" s="159">
        <f>ROUND(E57*P57,2)</f>
        <v>0</v>
      </c>
      <c r="R57" s="159"/>
      <c r="S57" s="159" t="s">
        <v>158</v>
      </c>
      <c r="T57" s="159" t="s">
        <v>158</v>
      </c>
      <c r="U57" s="159">
        <v>0.111</v>
      </c>
      <c r="V57" s="159">
        <f>ROUND(E57*U57,2)</f>
        <v>0.39</v>
      </c>
      <c r="W57" s="159"/>
      <c r="X57" s="159" t="s">
        <v>144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145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87" t="s">
        <v>187</v>
      </c>
      <c r="D58" s="161"/>
      <c r="E58" s="162">
        <v>3.5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147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72">
        <v>13</v>
      </c>
      <c r="B59" s="173" t="s">
        <v>201</v>
      </c>
      <c r="C59" s="186" t="s">
        <v>202</v>
      </c>
      <c r="D59" s="174" t="s">
        <v>203</v>
      </c>
      <c r="E59" s="175">
        <v>14</v>
      </c>
      <c r="F59" s="176"/>
      <c r="G59" s="177">
        <f>ROUND(E59*F59,2)</f>
        <v>0</v>
      </c>
      <c r="H59" s="160">
        <v>23.34</v>
      </c>
      <c r="I59" s="159">
        <f>ROUND(E59*H59,2)</f>
        <v>326.76</v>
      </c>
      <c r="J59" s="160">
        <v>24.36</v>
      </c>
      <c r="K59" s="159">
        <f>ROUND(E59*J59,2)</f>
        <v>341.04</v>
      </c>
      <c r="L59" s="159">
        <v>15</v>
      </c>
      <c r="M59" s="159">
        <f>G59*(1+L59/100)</f>
        <v>0</v>
      </c>
      <c r="N59" s="159">
        <v>1.4999999999999999E-4</v>
      </c>
      <c r="O59" s="159">
        <f>ROUND(E59*N59,2)</f>
        <v>0</v>
      </c>
      <c r="P59" s="159">
        <v>0</v>
      </c>
      <c r="Q59" s="159">
        <f>ROUND(E59*P59,2)</f>
        <v>0</v>
      </c>
      <c r="R59" s="159"/>
      <c r="S59" s="159" t="s">
        <v>158</v>
      </c>
      <c r="T59" s="159" t="s">
        <v>158</v>
      </c>
      <c r="U59" s="159">
        <v>0.05</v>
      </c>
      <c r="V59" s="159">
        <f>ROUND(E59*U59,2)</f>
        <v>0.7</v>
      </c>
      <c r="W59" s="159"/>
      <c r="X59" s="159" t="s">
        <v>144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145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7" t="s">
        <v>204</v>
      </c>
      <c r="D60" s="161"/>
      <c r="E60" s="162">
        <v>14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147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2">
        <v>14</v>
      </c>
      <c r="B61" s="173" t="s">
        <v>205</v>
      </c>
      <c r="C61" s="186" t="s">
        <v>206</v>
      </c>
      <c r="D61" s="174" t="s">
        <v>162</v>
      </c>
      <c r="E61" s="175">
        <v>3.5</v>
      </c>
      <c r="F61" s="176"/>
      <c r="G61" s="177">
        <f>ROUND(E61*F61,2)</f>
        <v>0</v>
      </c>
      <c r="H61" s="160">
        <v>223.26</v>
      </c>
      <c r="I61" s="159">
        <f>ROUND(E61*H61,2)</f>
        <v>781.41</v>
      </c>
      <c r="J61" s="160">
        <v>659.19</v>
      </c>
      <c r="K61" s="159">
        <f>ROUND(E61*J61,2)</f>
        <v>2307.17</v>
      </c>
      <c r="L61" s="159">
        <v>15</v>
      </c>
      <c r="M61" s="159">
        <f>G61*(1+L61/100)</f>
        <v>0</v>
      </c>
      <c r="N61" s="159">
        <v>1.6990000000000002E-2</v>
      </c>
      <c r="O61" s="159">
        <f>ROUND(E61*N61,2)</f>
        <v>0.06</v>
      </c>
      <c r="P61" s="159">
        <v>0</v>
      </c>
      <c r="Q61" s="159">
        <f>ROUND(E61*P61,2)</f>
        <v>0</v>
      </c>
      <c r="R61" s="159"/>
      <c r="S61" s="159" t="s">
        <v>158</v>
      </c>
      <c r="T61" s="159" t="s">
        <v>207</v>
      </c>
      <c r="U61" s="159">
        <v>1.17334</v>
      </c>
      <c r="V61" s="159">
        <f>ROUND(E61*U61,2)</f>
        <v>4.1100000000000003</v>
      </c>
      <c r="W61" s="159"/>
      <c r="X61" s="159" t="s">
        <v>144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145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7" t="s">
        <v>187</v>
      </c>
      <c r="D62" s="161"/>
      <c r="E62" s="162">
        <v>3.5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0"/>
      <c r="Z62" s="150"/>
      <c r="AA62" s="150"/>
      <c r="AB62" s="150"/>
      <c r="AC62" s="150"/>
      <c r="AD62" s="150"/>
      <c r="AE62" s="150"/>
      <c r="AF62" s="150"/>
      <c r="AG62" s="150" t="s">
        <v>147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6" t="s">
        <v>139</v>
      </c>
      <c r="B63" s="167" t="s">
        <v>62</v>
      </c>
      <c r="C63" s="185" t="s">
        <v>63</v>
      </c>
      <c r="D63" s="168"/>
      <c r="E63" s="169"/>
      <c r="F63" s="170"/>
      <c r="G63" s="171">
        <f>SUMIF(AG64:AG71,"&lt;&gt;NOR",G64:G71)</f>
        <v>0</v>
      </c>
      <c r="H63" s="165"/>
      <c r="I63" s="165">
        <f>SUM(I64:I71)</f>
        <v>783.81</v>
      </c>
      <c r="J63" s="165"/>
      <c r="K63" s="165">
        <f>SUM(K64:K71)</f>
        <v>804.75</v>
      </c>
      <c r="L63" s="165"/>
      <c r="M63" s="165">
        <f>SUM(M64:M71)</f>
        <v>0</v>
      </c>
      <c r="N63" s="165"/>
      <c r="O63" s="165">
        <f>SUM(O64:O71)</f>
        <v>0.14000000000000001</v>
      </c>
      <c r="P63" s="165"/>
      <c r="Q63" s="165">
        <f>SUM(Q64:Q71)</f>
        <v>0</v>
      </c>
      <c r="R63" s="165"/>
      <c r="S63" s="165"/>
      <c r="T63" s="165"/>
      <c r="U63" s="165"/>
      <c r="V63" s="165">
        <f>SUM(V64:V71)</f>
        <v>1.48</v>
      </c>
      <c r="W63" s="165"/>
      <c r="X63" s="165"/>
      <c r="AG63" t="s">
        <v>140</v>
      </c>
    </row>
    <row r="64" spans="1:60" outlineLevel="1" x14ac:dyDescent="0.2">
      <c r="A64" s="172">
        <v>15</v>
      </c>
      <c r="B64" s="173" t="s">
        <v>208</v>
      </c>
      <c r="C64" s="186" t="s">
        <v>209</v>
      </c>
      <c r="D64" s="174" t="s">
        <v>210</v>
      </c>
      <c r="E64" s="175">
        <v>4.4999999999999998E-2</v>
      </c>
      <c r="F64" s="176"/>
      <c r="G64" s="177">
        <f>ROUND(E64*F64,2)</f>
        <v>0</v>
      </c>
      <c r="H64" s="160">
        <v>1978.6</v>
      </c>
      <c r="I64" s="159">
        <f>ROUND(E64*H64,2)</f>
        <v>89.04</v>
      </c>
      <c r="J64" s="160">
        <v>2001.4</v>
      </c>
      <c r="K64" s="159">
        <f>ROUND(E64*J64,2)</f>
        <v>90.06</v>
      </c>
      <c r="L64" s="159">
        <v>15</v>
      </c>
      <c r="M64" s="159">
        <f>G64*(1+L64/100)</f>
        <v>0</v>
      </c>
      <c r="N64" s="159">
        <v>2.5</v>
      </c>
      <c r="O64" s="159">
        <f>ROUND(E64*N64,2)</f>
        <v>0.11</v>
      </c>
      <c r="P64" s="159">
        <v>0</v>
      </c>
      <c r="Q64" s="159">
        <f>ROUND(E64*P64,2)</f>
        <v>0</v>
      </c>
      <c r="R64" s="159"/>
      <c r="S64" s="159" t="s">
        <v>158</v>
      </c>
      <c r="T64" s="159" t="s">
        <v>158</v>
      </c>
      <c r="U64" s="159">
        <v>4.66</v>
      </c>
      <c r="V64" s="159">
        <f>ROUND(E64*U64,2)</f>
        <v>0.21</v>
      </c>
      <c r="W64" s="159"/>
      <c r="X64" s="159" t="s">
        <v>144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145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7" t="s">
        <v>211</v>
      </c>
      <c r="D65" s="161"/>
      <c r="E65" s="162">
        <v>4.4999999999999998E-2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147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2">
        <v>16</v>
      </c>
      <c r="B66" s="173" t="s">
        <v>212</v>
      </c>
      <c r="C66" s="186" t="s">
        <v>213</v>
      </c>
      <c r="D66" s="174" t="s">
        <v>162</v>
      </c>
      <c r="E66" s="175">
        <v>2.78</v>
      </c>
      <c r="F66" s="176"/>
      <c r="G66" s="177">
        <f>ROUND(E66*F66,2)</f>
        <v>0</v>
      </c>
      <c r="H66" s="160">
        <v>46.03</v>
      </c>
      <c r="I66" s="159">
        <f>ROUND(E66*H66,2)</f>
        <v>127.96</v>
      </c>
      <c r="J66" s="160">
        <v>48.97</v>
      </c>
      <c r="K66" s="159">
        <f>ROUND(E66*J66,2)</f>
        <v>136.13999999999999</v>
      </c>
      <c r="L66" s="159">
        <v>15</v>
      </c>
      <c r="M66" s="159">
        <f>G66*(1+L66/100)</f>
        <v>0</v>
      </c>
      <c r="N66" s="159">
        <v>2.5999999999999998E-4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158</v>
      </c>
      <c r="T66" s="159" t="s">
        <v>143</v>
      </c>
      <c r="U66" s="159">
        <v>0.09</v>
      </c>
      <c r="V66" s="159">
        <f>ROUND(E66*U66,2)</f>
        <v>0.25</v>
      </c>
      <c r="W66" s="159"/>
      <c r="X66" s="159" t="s">
        <v>144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145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7" t="s">
        <v>169</v>
      </c>
      <c r="D67" s="161"/>
      <c r="E67" s="162">
        <v>2.78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147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2">
        <v>17</v>
      </c>
      <c r="B68" s="173" t="s">
        <v>214</v>
      </c>
      <c r="C68" s="186" t="s">
        <v>215</v>
      </c>
      <c r="D68" s="174" t="s">
        <v>162</v>
      </c>
      <c r="E68" s="175">
        <v>2.78</v>
      </c>
      <c r="F68" s="176"/>
      <c r="G68" s="177">
        <f>ROUND(E68*F68,2)</f>
        <v>0</v>
      </c>
      <c r="H68" s="160">
        <v>203.89</v>
      </c>
      <c r="I68" s="159">
        <f>ROUND(E68*H68,2)</f>
        <v>566.80999999999995</v>
      </c>
      <c r="J68" s="160">
        <v>200.11</v>
      </c>
      <c r="K68" s="159">
        <f>ROUND(E68*J68,2)</f>
        <v>556.30999999999995</v>
      </c>
      <c r="L68" s="159">
        <v>15</v>
      </c>
      <c r="M68" s="159">
        <f>G68*(1+L68/100)</f>
        <v>0</v>
      </c>
      <c r="N68" s="159">
        <v>1.035E-2</v>
      </c>
      <c r="O68" s="159">
        <f>ROUND(E68*N68,2)</f>
        <v>0.03</v>
      </c>
      <c r="P68" s="159">
        <v>0</v>
      </c>
      <c r="Q68" s="159">
        <f>ROUND(E68*P68,2)</f>
        <v>0</v>
      </c>
      <c r="R68" s="159"/>
      <c r="S68" s="159" t="s">
        <v>158</v>
      </c>
      <c r="T68" s="159" t="s">
        <v>143</v>
      </c>
      <c r="U68" s="159">
        <v>0.35149999999999998</v>
      </c>
      <c r="V68" s="159">
        <f>ROUND(E68*U68,2)</f>
        <v>0.98</v>
      </c>
      <c r="W68" s="159"/>
      <c r="X68" s="159" t="s">
        <v>144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145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7" t="s">
        <v>169</v>
      </c>
      <c r="D69" s="161"/>
      <c r="E69" s="162">
        <v>2.78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147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72">
        <v>18</v>
      </c>
      <c r="B70" s="173" t="s">
        <v>216</v>
      </c>
      <c r="C70" s="186" t="s">
        <v>217</v>
      </c>
      <c r="D70" s="174" t="s">
        <v>162</v>
      </c>
      <c r="E70" s="175">
        <v>2.78</v>
      </c>
      <c r="F70" s="176"/>
      <c r="G70" s="177">
        <f>ROUND(E70*F70,2)</f>
        <v>0</v>
      </c>
      <c r="H70" s="160">
        <v>0</v>
      </c>
      <c r="I70" s="159">
        <f>ROUND(E70*H70,2)</f>
        <v>0</v>
      </c>
      <c r="J70" s="160">
        <v>8</v>
      </c>
      <c r="K70" s="159">
        <f>ROUND(E70*J70,2)</f>
        <v>22.24</v>
      </c>
      <c r="L70" s="159">
        <v>15</v>
      </c>
      <c r="M70" s="159">
        <f>G70*(1+L70/100)</f>
        <v>0</v>
      </c>
      <c r="N70" s="159">
        <v>0</v>
      </c>
      <c r="O70" s="159">
        <f>ROUND(E70*N70,2)</f>
        <v>0</v>
      </c>
      <c r="P70" s="159">
        <v>0</v>
      </c>
      <c r="Q70" s="159">
        <f>ROUND(E70*P70,2)</f>
        <v>0</v>
      </c>
      <c r="R70" s="159"/>
      <c r="S70" s="159" t="s">
        <v>142</v>
      </c>
      <c r="T70" s="159" t="s">
        <v>143</v>
      </c>
      <c r="U70" s="159">
        <v>1.6E-2</v>
      </c>
      <c r="V70" s="159">
        <f>ROUND(E70*U70,2)</f>
        <v>0.04</v>
      </c>
      <c r="W70" s="159"/>
      <c r="X70" s="159" t="s">
        <v>144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145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7" t="s">
        <v>169</v>
      </c>
      <c r="D71" s="161"/>
      <c r="E71" s="162">
        <v>2.78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147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x14ac:dyDescent="0.2">
      <c r="A72" s="166" t="s">
        <v>139</v>
      </c>
      <c r="B72" s="167" t="s">
        <v>64</v>
      </c>
      <c r="C72" s="185" t="s">
        <v>65</v>
      </c>
      <c r="D72" s="168"/>
      <c r="E72" s="169"/>
      <c r="F72" s="170"/>
      <c r="G72" s="171">
        <f>SUMIF(AG73:AG77,"&lt;&gt;NOR",G73:G77)</f>
        <v>0</v>
      </c>
      <c r="H72" s="165"/>
      <c r="I72" s="165">
        <f>SUM(I73:I77)</f>
        <v>668.87</v>
      </c>
      <c r="J72" s="165"/>
      <c r="K72" s="165">
        <f>SUM(K73:K77)</f>
        <v>647.13</v>
      </c>
      <c r="L72" s="165"/>
      <c r="M72" s="165">
        <f>SUM(M73:M77)</f>
        <v>0</v>
      </c>
      <c r="N72" s="165"/>
      <c r="O72" s="165">
        <f>SUM(O73:O77)</f>
        <v>0.01</v>
      </c>
      <c r="P72" s="165"/>
      <c r="Q72" s="165">
        <f>SUM(Q73:Q77)</f>
        <v>0</v>
      </c>
      <c r="R72" s="165"/>
      <c r="S72" s="165"/>
      <c r="T72" s="165"/>
      <c r="U72" s="165"/>
      <c r="V72" s="165">
        <f>SUM(V73:V77)</f>
        <v>0.8</v>
      </c>
      <c r="W72" s="165"/>
      <c r="X72" s="165"/>
      <c r="AG72" t="s">
        <v>140</v>
      </c>
    </row>
    <row r="73" spans="1:60" ht="22.5" outlineLevel="1" x14ac:dyDescent="0.2">
      <c r="A73" s="172">
        <v>19</v>
      </c>
      <c r="B73" s="173" t="s">
        <v>218</v>
      </c>
      <c r="C73" s="186" t="s">
        <v>219</v>
      </c>
      <c r="D73" s="174" t="s">
        <v>203</v>
      </c>
      <c r="E73" s="175">
        <v>1.88</v>
      </c>
      <c r="F73" s="176"/>
      <c r="G73" s="177">
        <f>ROUND(E73*F73,2)</f>
        <v>0</v>
      </c>
      <c r="H73" s="160">
        <v>355.78</v>
      </c>
      <c r="I73" s="159">
        <f>ROUND(E73*H73,2)</f>
        <v>668.87</v>
      </c>
      <c r="J73" s="160">
        <v>344.22</v>
      </c>
      <c r="K73" s="159">
        <f>ROUND(E73*J73,2)</f>
        <v>647.13</v>
      </c>
      <c r="L73" s="159">
        <v>15</v>
      </c>
      <c r="M73" s="159">
        <f>G73*(1+L73/100)</f>
        <v>0</v>
      </c>
      <c r="N73" s="159">
        <v>5.5100000000000001E-3</v>
      </c>
      <c r="O73" s="159">
        <f>ROUND(E73*N73,2)</f>
        <v>0.01</v>
      </c>
      <c r="P73" s="159">
        <v>0</v>
      </c>
      <c r="Q73" s="159">
        <f>ROUND(E73*P73,2)</f>
        <v>0</v>
      </c>
      <c r="R73" s="159"/>
      <c r="S73" s="159" t="s">
        <v>158</v>
      </c>
      <c r="T73" s="159" t="s">
        <v>143</v>
      </c>
      <c r="U73" s="159">
        <v>0.42499999999999999</v>
      </c>
      <c r="V73" s="159">
        <f>ROUND(E73*U73,2)</f>
        <v>0.8</v>
      </c>
      <c r="W73" s="159"/>
      <c r="X73" s="159" t="s">
        <v>144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145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57"/>
      <c r="B74" s="158"/>
      <c r="C74" s="187" t="s">
        <v>220</v>
      </c>
      <c r="D74" s="161"/>
      <c r="E74" s="162">
        <v>1.88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147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57"/>
      <c r="B75" s="158"/>
      <c r="C75" s="187" t="s">
        <v>221</v>
      </c>
      <c r="D75" s="161"/>
      <c r="E75" s="162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0"/>
      <c r="Z75" s="150"/>
      <c r="AA75" s="150"/>
      <c r="AB75" s="150"/>
      <c r="AC75" s="150"/>
      <c r="AD75" s="150"/>
      <c r="AE75" s="150"/>
      <c r="AF75" s="150"/>
      <c r="AG75" s="150" t="s">
        <v>147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87" t="s">
        <v>222</v>
      </c>
      <c r="D76" s="161"/>
      <c r="E76" s="162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0"/>
      <c r="Z76" s="150"/>
      <c r="AA76" s="150"/>
      <c r="AB76" s="150"/>
      <c r="AC76" s="150"/>
      <c r="AD76" s="150"/>
      <c r="AE76" s="150"/>
      <c r="AF76" s="150"/>
      <c r="AG76" s="150" t="s">
        <v>147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7" t="s">
        <v>223</v>
      </c>
      <c r="D77" s="161"/>
      <c r="E77" s="162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0"/>
      <c r="Z77" s="150"/>
      <c r="AA77" s="150"/>
      <c r="AB77" s="150"/>
      <c r="AC77" s="150"/>
      <c r="AD77" s="150"/>
      <c r="AE77" s="150"/>
      <c r="AF77" s="150"/>
      <c r="AG77" s="150" t="s">
        <v>147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6" t="s">
        <v>139</v>
      </c>
      <c r="B78" s="167" t="s">
        <v>66</v>
      </c>
      <c r="C78" s="185" t="s">
        <v>67</v>
      </c>
      <c r="D78" s="168"/>
      <c r="E78" s="169"/>
      <c r="F78" s="170"/>
      <c r="G78" s="171">
        <f>SUMIF(AG79:AG87,"&lt;&gt;NOR",G79:G87)</f>
        <v>0</v>
      </c>
      <c r="H78" s="165"/>
      <c r="I78" s="165">
        <f>SUM(I79:I87)</f>
        <v>0.84</v>
      </c>
      <c r="J78" s="165"/>
      <c r="K78" s="165">
        <f>SUM(K79:K87)</f>
        <v>10213.16</v>
      </c>
      <c r="L78" s="165"/>
      <c r="M78" s="165">
        <f>SUM(M79:M87)</f>
        <v>0</v>
      </c>
      <c r="N78" s="165"/>
      <c r="O78" s="165">
        <f>SUM(O79:O87)</f>
        <v>0.28999999999999998</v>
      </c>
      <c r="P78" s="165"/>
      <c r="Q78" s="165">
        <f>SUM(Q79:Q87)</f>
        <v>0</v>
      </c>
      <c r="R78" s="165"/>
      <c r="S78" s="165"/>
      <c r="T78" s="165"/>
      <c r="U78" s="165"/>
      <c r="V78" s="165">
        <f>SUM(V79:V87)</f>
        <v>3.49</v>
      </c>
      <c r="W78" s="165"/>
      <c r="X78" s="165"/>
      <c r="AG78" t="s">
        <v>140</v>
      </c>
    </row>
    <row r="79" spans="1:60" outlineLevel="1" x14ac:dyDescent="0.2">
      <c r="A79" s="172">
        <v>20</v>
      </c>
      <c r="B79" s="173" t="s">
        <v>224</v>
      </c>
      <c r="C79" s="186" t="s">
        <v>225</v>
      </c>
      <c r="D79" s="174" t="s">
        <v>162</v>
      </c>
      <c r="E79" s="175">
        <v>12</v>
      </c>
      <c r="F79" s="176"/>
      <c r="G79" s="177">
        <f>ROUND(E79*F79,2)</f>
        <v>0</v>
      </c>
      <c r="H79" s="160">
        <v>7.0000000000000007E-2</v>
      </c>
      <c r="I79" s="159">
        <f>ROUND(E79*H79,2)</f>
        <v>0.84</v>
      </c>
      <c r="J79" s="160">
        <v>76.33</v>
      </c>
      <c r="K79" s="159">
        <f>ROUND(E79*J79,2)</f>
        <v>915.96</v>
      </c>
      <c r="L79" s="159">
        <v>15</v>
      </c>
      <c r="M79" s="159">
        <f>G79*(1+L79/100)</f>
        <v>0</v>
      </c>
      <c r="N79" s="159">
        <v>2.426E-2</v>
      </c>
      <c r="O79" s="159">
        <f>ROUND(E79*N79,2)</f>
        <v>0.28999999999999998</v>
      </c>
      <c r="P79" s="159">
        <v>0</v>
      </c>
      <c r="Q79" s="159">
        <f>ROUND(E79*P79,2)</f>
        <v>0</v>
      </c>
      <c r="R79" s="159"/>
      <c r="S79" s="159" t="s">
        <v>158</v>
      </c>
      <c r="T79" s="159" t="s">
        <v>158</v>
      </c>
      <c r="U79" s="159">
        <v>0.155</v>
      </c>
      <c r="V79" s="159">
        <f>ROUND(E79*U79,2)</f>
        <v>1.86</v>
      </c>
      <c r="W79" s="159"/>
      <c r="X79" s="159" t="s">
        <v>144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145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87" t="s">
        <v>226</v>
      </c>
      <c r="D80" s="161"/>
      <c r="E80" s="162">
        <v>12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147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2">
        <v>21</v>
      </c>
      <c r="B81" s="173" t="s">
        <v>227</v>
      </c>
      <c r="C81" s="186" t="s">
        <v>228</v>
      </c>
      <c r="D81" s="174" t="s">
        <v>162</v>
      </c>
      <c r="E81" s="175">
        <v>240</v>
      </c>
      <c r="F81" s="176"/>
      <c r="G81" s="177">
        <f>ROUND(E81*F81,2)</f>
        <v>0</v>
      </c>
      <c r="H81" s="160">
        <v>0</v>
      </c>
      <c r="I81" s="159">
        <f>ROUND(E81*H81,2)</f>
        <v>0</v>
      </c>
      <c r="J81" s="160">
        <v>3</v>
      </c>
      <c r="K81" s="159">
        <f>ROUND(E81*J81,2)</f>
        <v>720</v>
      </c>
      <c r="L81" s="159">
        <v>15</v>
      </c>
      <c r="M81" s="159">
        <f>G81*(1+L81/100)</f>
        <v>0</v>
      </c>
      <c r="N81" s="159">
        <v>0</v>
      </c>
      <c r="O81" s="159">
        <f>ROUND(E81*N81,2)</f>
        <v>0</v>
      </c>
      <c r="P81" s="159">
        <v>0</v>
      </c>
      <c r="Q81" s="159">
        <f>ROUND(E81*P81,2)</f>
        <v>0</v>
      </c>
      <c r="R81" s="159"/>
      <c r="S81" s="159" t="s">
        <v>158</v>
      </c>
      <c r="T81" s="159" t="s">
        <v>143</v>
      </c>
      <c r="U81" s="159">
        <v>0</v>
      </c>
      <c r="V81" s="159">
        <f>ROUND(E81*U81,2)</f>
        <v>0</v>
      </c>
      <c r="W81" s="159"/>
      <c r="X81" s="159" t="s">
        <v>144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145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87" t="s">
        <v>229</v>
      </c>
      <c r="D82" s="161"/>
      <c r="E82" s="162">
        <v>240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0"/>
      <c r="Z82" s="150"/>
      <c r="AA82" s="150"/>
      <c r="AB82" s="150"/>
      <c r="AC82" s="150"/>
      <c r="AD82" s="150"/>
      <c r="AE82" s="150"/>
      <c r="AF82" s="150"/>
      <c r="AG82" s="150" t="s">
        <v>147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8">
        <v>22</v>
      </c>
      <c r="B83" s="179" t="s">
        <v>230</v>
      </c>
      <c r="C83" s="188" t="s">
        <v>231</v>
      </c>
      <c r="D83" s="180" t="s">
        <v>232</v>
      </c>
      <c r="E83" s="181">
        <v>1</v>
      </c>
      <c r="F83" s="182"/>
      <c r="G83" s="183">
        <f>ROUND(E83*F83,2)</f>
        <v>0</v>
      </c>
      <c r="H83" s="160">
        <v>0</v>
      </c>
      <c r="I83" s="159">
        <f>ROUND(E83*H83,2)</f>
        <v>0</v>
      </c>
      <c r="J83" s="160">
        <v>500</v>
      </c>
      <c r="K83" s="159">
        <f>ROUND(E83*J83,2)</f>
        <v>500</v>
      </c>
      <c r="L83" s="159">
        <v>15</v>
      </c>
      <c r="M83" s="159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59"/>
      <c r="S83" s="159" t="s">
        <v>158</v>
      </c>
      <c r="T83" s="159" t="s">
        <v>143</v>
      </c>
      <c r="U83" s="159">
        <v>0</v>
      </c>
      <c r="V83" s="159">
        <f>ROUND(E83*U83,2)</f>
        <v>0</v>
      </c>
      <c r="W83" s="159"/>
      <c r="X83" s="159" t="s">
        <v>144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145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2">
        <v>23</v>
      </c>
      <c r="B84" s="173" t="s">
        <v>233</v>
      </c>
      <c r="C84" s="186" t="s">
        <v>234</v>
      </c>
      <c r="D84" s="174" t="s">
        <v>162</v>
      </c>
      <c r="E84" s="175">
        <v>12</v>
      </c>
      <c r="F84" s="176"/>
      <c r="G84" s="177">
        <f>ROUND(E84*F84,2)</f>
        <v>0</v>
      </c>
      <c r="H84" s="160">
        <v>0</v>
      </c>
      <c r="I84" s="159">
        <f>ROUND(E84*H84,2)</f>
        <v>0</v>
      </c>
      <c r="J84" s="160">
        <v>68.099999999999994</v>
      </c>
      <c r="K84" s="159">
        <f>ROUND(E84*J84,2)</f>
        <v>817.2</v>
      </c>
      <c r="L84" s="159">
        <v>15</v>
      </c>
      <c r="M84" s="159">
        <f>G84*(1+L84/100)</f>
        <v>0</v>
      </c>
      <c r="N84" s="159">
        <v>0</v>
      </c>
      <c r="O84" s="159">
        <f>ROUND(E84*N84,2)</f>
        <v>0</v>
      </c>
      <c r="P84" s="159">
        <v>0</v>
      </c>
      <c r="Q84" s="159">
        <f>ROUND(E84*P84,2)</f>
        <v>0</v>
      </c>
      <c r="R84" s="159"/>
      <c r="S84" s="159" t="s">
        <v>158</v>
      </c>
      <c r="T84" s="159" t="s">
        <v>158</v>
      </c>
      <c r="U84" s="159">
        <v>0.13600000000000001</v>
      </c>
      <c r="V84" s="159">
        <f>ROUND(E84*U84,2)</f>
        <v>1.63</v>
      </c>
      <c r="W84" s="159"/>
      <c r="X84" s="159" t="s">
        <v>144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145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87" t="s">
        <v>226</v>
      </c>
      <c r="D85" s="161"/>
      <c r="E85" s="162">
        <v>12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0"/>
      <c r="Z85" s="150"/>
      <c r="AA85" s="150"/>
      <c r="AB85" s="150"/>
      <c r="AC85" s="150"/>
      <c r="AD85" s="150"/>
      <c r="AE85" s="150"/>
      <c r="AF85" s="150"/>
      <c r="AG85" s="150" t="s">
        <v>147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2">
        <v>24</v>
      </c>
      <c r="B86" s="173" t="s">
        <v>235</v>
      </c>
      <c r="C86" s="186" t="s">
        <v>236</v>
      </c>
      <c r="D86" s="174" t="s">
        <v>237</v>
      </c>
      <c r="E86" s="175">
        <v>10</v>
      </c>
      <c r="F86" s="176"/>
      <c r="G86" s="177">
        <f>ROUND(E86*F86,2)</f>
        <v>0</v>
      </c>
      <c r="H86" s="160">
        <v>0</v>
      </c>
      <c r="I86" s="159">
        <f>ROUND(E86*H86,2)</f>
        <v>0</v>
      </c>
      <c r="J86" s="160">
        <v>726</v>
      </c>
      <c r="K86" s="159">
        <f>ROUND(E86*J86,2)</f>
        <v>7260</v>
      </c>
      <c r="L86" s="159">
        <v>15</v>
      </c>
      <c r="M86" s="159">
        <f>G86*(1+L86/100)</f>
        <v>0</v>
      </c>
      <c r="N86" s="159">
        <v>0</v>
      </c>
      <c r="O86" s="159">
        <f>ROUND(E86*N86,2)</f>
        <v>0</v>
      </c>
      <c r="P86" s="159">
        <v>0</v>
      </c>
      <c r="Q86" s="159">
        <f>ROUND(E86*P86,2)</f>
        <v>0</v>
      </c>
      <c r="R86" s="159"/>
      <c r="S86" s="159" t="s">
        <v>158</v>
      </c>
      <c r="T86" s="159" t="s">
        <v>158</v>
      </c>
      <c r="U86" s="159">
        <v>0</v>
      </c>
      <c r="V86" s="159">
        <f>ROUND(E86*U86,2)</f>
        <v>0</v>
      </c>
      <c r="W86" s="159"/>
      <c r="X86" s="159" t="s">
        <v>144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145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7" t="s">
        <v>238</v>
      </c>
      <c r="D87" s="161"/>
      <c r="E87" s="162">
        <v>10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0"/>
      <c r="Z87" s="150"/>
      <c r="AA87" s="150"/>
      <c r="AB87" s="150"/>
      <c r="AC87" s="150"/>
      <c r="AD87" s="150"/>
      <c r="AE87" s="150"/>
      <c r="AF87" s="150"/>
      <c r="AG87" s="150" t="s">
        <v>147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5.5" x14ac:dyDescent="0.2">
      <c r="A88" s="166" t="s">
        <v>139</v>
      </c>
      <c r="B88" s="167" t="s">
        <v>68</v>
      </c>
      <c r="C88" s="185" t="s">
        <v>69</v>
      </c>
      <c r="D88" s="168"/>
      <c r="E88" s="169"/>
      <c r="F88" s="170"/>
      <c r="G88" s="171">
        <f>SUMIF(AG89:AG94,"&lt;&gt;NOR",G89:G94)</f>
        <v>0</v>
      </c>
      <c r="H88" s="165"/>
      <c r="I88" s="165">
        <f>SUM(I89:I94)</f>
        <v>73.819999999999993</v>
      </c>
      <c r="J88" s="165"/>
      <c r="K88" s="165">
        <f>SUM(K89:K94)</f>
        <v>6324</v>
      </c>
      <c r="L88" s="165"/>
      <c r="M88" s="165">
        <f>SUM(M89:M94)</f>
        <v>0</v>
      </c>
      <c r="N88" s="165"/>
      <c r="O88" s="165">
        <f>SUM(O89:O94)</f>
        <v>0</v>
      </c>
      <c r="P88" s="165"/>
      <c r="Q88" s="165">
        <f>SUM(Q89:Q94)</f>
        <v>0</v>
      </c>
      <c r="R88" s="165"/>
      <c r="S88" s="165"/>
      <c r="T88" s="165"/>
      <c r="U88" s="165"/>
      <c r="V88" s="165">
        <f>SUM(V89:V94)</f>
        <v>13.78</v>
      </c>
      <c r="W88" s="165"/>
      <c r="X88" s="165"/>
      <c r="AG88" t="s">
        <v>140</v>
      </c>
    </row>
    <row r="89" spans="1:60" outlineLevel="1" x14ac:dyDescent="0.2">
      <c r="A89" s="172">
        <v>25</v>
      </c>
      <c r="B89" s="173" t="s">
        <v>239</v>
      </c>
      <c r="C89" s="186" t="s">
        <v>240</v>
      </c>
      <c r="D89" s="174" t="s">
        <v>162</v>
      </c>
      <c r="E89" s="175">
        <v>44.74</v>
      </c>
      <c r="F89" s="176"/>
      <c r="G89" s="177">
        <f>ROUND(E89*F89,2)</f>
        <v>0</v>
      </c>
      <c r="H89" s="160">
        <v>1.65</v>
      </c>
      <c r="I89" s="159">
        <f>ROUND(E89*H89,2)</f>
        <v>73.819999999999993</v>
      </c>
      <c r="J89" s="160">
        <v>141.35</v>
      </c>
      <c r="K89" s="159">
        <f>ROUND(E89*J89,2)</f>
        <v>6324</v>
      </c>
      <c r="L89" s="159">
        <v>15</v>
      </c>
      <c r="M89" s="159">
        <f>G89*(1+L89/100)</f>
        <v>0</v>
      </c>
      <c r="N89" s="159">
        <v>4.0000000000000003E-5</v>
      </c>
      <c r="O89" s="159">
        <f>ROUND(E89*N89,2)</f>
        <v>0</v>
      </c>
      <c r="P89" s="159">
        <v>0</v>
      </c>
      <c r="Q89" s="159">
        <f>ROUND(E89*P89,2)</f>
        <v>0</v>
      </c>
      <c r="R89" s="159"/>
      <c r="S89" s="159" t="s">
        <v>158</v>
      </c>
      <c r="T89" s="159" t="s">
        <v>143</v>
      </c>
      <c r="U89" s="159">
        <v>0.308</v>
      </c>
      <c r="V89" s="159">
        <f>ROUND(E89*U89,2)</f>
        <v>13.78</v>
      </c>
      <c r="W89" s="159"/>
      <c r="X89" s="159" t="s">
        <v>144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145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87" t="s">
        <v>241</v>
      </c>
      <c r="D90" s="161"/>
      <c r="E90" s="162">
        <v>5.88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0"/>
      <c r="Z90" s="150"/>
      <c r="AA90" s="150"/>
      <c r="AB90" s="150"/>
      <c r="AC90" s="150"/>
      <c r="AD90" s="150"/>
      <c r="AE90" s="150"/>
      <c r="AF90" s="150"/>
      <c r="AG90" s="150" t="s">
        <v>147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7" t="s">
        <v>242</v>
      </c>
      <c r="D91" s="161"/>
      <c r="E91" s="162">
        <v>2.78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0"/>
      <c r="Z91" s="150"/>
      <c r="AA91" s="150"/>
      <c r="AB91" s="150"/>
      <c r="AC91" s="150"/>
      <c r="AD91" s="150"/>
      <c r="AE91" s="150"/>
      <c r="AF91" s="150"/>
      <c r="AG91" s="150" t="s">
        <v>147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87" t="s">
        <v>243</v>
      </c>
      <c r="D92" s="161"/>
      <c r="E92" s="162">
        <v>3.72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0"/>
      <c r="Z92" s="150"/>
      <c r="AA92" s="150"/>
      <c r="AB92" s="150"/>
      <c r="AC92" s="150"/>
      <c r="AD92" s="150"/>
      <c r="AE92" s="150"/>
      <c r="AF92" s="150"/>
      <c r="AG92" s="150" t="s">
        <v>147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7" t="s">
        <v>244</v>
      </c>
      <c r="D93" s="161"/>
      <c r="E93" s="162">
        <v>16.18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147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7" t="s">
        <v>245</v>
      </c>
      <c r="D94" s="161"/>
      <c r="E94" s="162">
        <v>16.18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0"/>
      <c r="Z94" s="150"/>
      <c r="AA94" s="150"/>
      <c r="AB94" s="150"/>
      <c r="AC94" s="150"/>
      <c r="AD94" s="150"/>
      <c r="AE94" s="150"/>
      <c r="AF94" s="150"/>
      <c r="AG94" s="150" t="s">
        <v>147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x14ac:dyDescent="0.2">
      <c r="A95" s="166" t="s">
        <v>139</v>
      </c>
      <c r="B95" s="167" t="s">
        <v>70</v>
      </c>
      <c r="C95" s="185" t="s">
        <v>71</v>
      </c>
      <c r="D95" s="168"/>
      <c r="E95" s="169"/>
      <c r="F95" s="170"/>
      <c r="G95" s="171">
        <f>SUMIF(AG96:AG110,"&lt;&gt;NOR",G96:G110)</f>
        <v>0</v>
      </c>
      <c r="H95" s="165"/>
      <c r="I95" s="165">
        <f>SUM(I96:I110)</f>
        <v>109.63</v>
      </c>
      <c r="J95" s="165"/>
      <c r="K95" s="165">
        <f>SUM(K96:K110)</f>
        <v>8285.7000000000007</v>
      </c>
      <c r="L95" s="165"/>
      <c r="M95" s="165">
        <f>SUM(M96:M110)</f>
        <v>0</v>
      </c>
      <c r="N95" s="165"/>
      <c r="O95" s="165">
        <f>SUM(O96:O110)</f>
        <v>0</v>
      </c>
      <c r="P95" s="165"/>
      <c r="Q95" s="165">
        <f>SUM(Q96:Q110)</f>
        <v>2.2599999999999998</v>
      </c>
      <c r="R95" s="165"/>
      <c r="S95" s="165"/>
      <c r="T95" s="165"/>
      <c r="U95" s="165"/>
      <c r="V95" s="165">
        <f>SUM(V96:V110)</f>
        <v>18.91</v>
      </c>
      <c r="W95" s="165"/>
      <c r="X95" s="165"/>
      <c r="AG95" t="s">
        <v>140</v>
      </c>
    </row>
    <row r="96" spans="1:60" outlineLevel="1" x14ac:dyDescent="0.2">
      <c r="A96" s="172">
        <v>26</v>
      </c>
      <c r="B96" s="173" t="s">
        <v>246</v>
      </c>
      <c r="C96" s="186" t="s">
        <v>247</v>
      </c>
      <c r="D96" s="174" t="s">
        <v>162</v>
      </c>
      <c r="E96" s="175">
        <v>2.78</v>
      </c>
      <c r="F96" s="176"/>
      <c r="G96" s="177">
        <f>ROUND(E96*F96,2)</f>
        <v>0</v>
      </c>
      <c r="H96" s="160">
        <v>0</v>
      </c>
      <c r="I96" s="159">
        <f>ROUND(E96*H96,2)</f>
        <v>0</v>
      </c>
      <c r="J96" s="160">
        <v>69</v>
      </c>
      <c r="K96" s="159">
        <f>ROUND(E96*J96,2)</f>
        <v>191.82</v>
      </c>
      <c r="L96" s="159">
        <v>15</v>
      </c>
      <c r="M96" s="159">
        <f>G96*(1+L96/100)</f>
        <v>0</v>
      </c>
      <c r="N96" s="159">
        <v>0</v>
      </c>
      <c r="O96" s="159">
        <f>ROUND(E96*N96,2)</f>
        <v>0</v>
      </c>
      <c r="P96" s="159">
        <v>1.75E-3</v>
      </c>
      <c r="Q96" s="159">
        <f>ROUND(E96*P96,2)</f>
        <v>0</v>
      </c>
      <c r="R96" s="159"/>
      <c r="S96" s="159" t="s">
        <v>158</v>
      </c>
      <c r="T96" s="159" t="s">
        <v>143</v>
      </c>
      <c r="U96" s="159">
        <v>0.16500000000000001</v>
      </c>
      <c r="V96" s="159">
        <f>ROUND(E96*U96,2)</f>
        <v>0.46</v>
      </c>
      <c r="W96" s="159"/>
      <c r="X96" s="159" t="s">
        <v>144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145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87" t="s">
        <v>169</v>
      </c>
      <c r="D97" s="161"/>
      <c r="E97" s="162">
        <v>2.78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147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2">
        <v>27</v>
      </c>
      <c r="B98" s="173" t="s">
        <v>248</v>
      </c>
      <c r="C98" s="186" t="s">
        <v>249</v>
      </c>
      <c r="D98" s="174" t="s">
        <v>162</v>
      </c>
      <c r="E98" s="175">
        <v>2.78</v>
      </c>
      <c r="F98" s="176"/>
      <c r="G98" s="177">
        <f>ROUND(E98*F98,2)</f>
        <v>0</v>
      </c>
      <c r="H98" s="160">
        <v>0</v>
      </c>
      <c r="I98" s="159">
        <f>ROUND(E98*H98,2)</f>
        <v>0</v>
      </c>
      <c r="J98" s="160">
        <v>348</v>
      </c>
      <c r="K98" s="159">
        <f>ROUND(E98*J98,2)</f>
        <v>967.44</v>
      </c>
      <c r="L98" s="159">
        <v>15</v>
      </c>
      <c r="M98" s="159">
        <f>G98*(1+L98/100)</f>
        <v>0</v>
      </c>
      <c r="N98" s="159">
        <v>0</v>
      </c>
      <c r="O98" s="159">
        <f>ROUND(E98*N98,2)</f>
        <v>0</v>
      </c>
      <c r="P98" s="159">
        <v>1.26E-2</v>
      </c>
      <c r="Q98" s="159">
        <f>ROUND(E98*P98,2)</f>
        <v>0.04</v>
      </c>
      <c r="R98" s="159"/>
      <c r="S98" s="159" t="s">
        <v>158</v>
      </c>
      <c r="T98" s="159" t="s">
        <v>143</v>
      </c>
      <c r="U98" s="159">
        <v>0.33</v>
      </c>
      <c r="V98" s="159">
        <f>ROUND(E98*U98,2)</f>
        <v>0.92</v>
      </c>
      <c r="W98" s="159"/>
      <c r="X98" s="159" t="s">
        <v>144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145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87" t="s">
        <v>169</v>
      </c>
      <c r="D99" s="161"/>
      <c r="E99" s="162">
        <v>2.78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0"/>
      <c r="Z99" s="150"/>
      <c r="AA99" s="150"/>
      <c r="AB99" s="150"/>
      <c r="AC99" s="150"/>
      <c r="AD99" s="150"/>
      <c r="AE99" s="150"/>
      <c r="AF99" s="150"/>
      <c r="AG99" s="150" t="s">
        <v>147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72">
        <v>28</v>
      </c>
      <c r="B100" s="173" t="s">
        <v>250</v>
      </c>
      <c r="C100" s="186" t="s">
        <v>251</v>
      </c>
      <c r="D100" s="174" t="s">
        <v>162</v>
      </c>
      <c r="E100" s="175">
        <v>2.78</v>
      </c>
      <c r="F100" s="176"/>
      <c r="G100" s="177">
        <f>ROUND(E100*F100,2)</f>
        <v>0</v>
      </c>
      <c r="H100" s="160">
        <v>0</v>
      </c>
      <c r="I100" s="159">
        <f>ROUND(E100*H100,2)</f>
        <v>0</v>
      </c>
      <c r="J100" s="160">
        <v>103</v>
      </c>
      <c r="K100" s="159">
        <f>ROUND(E100*J100,2)</f>
        <v>286.33999999999997</v>
      </c>
      <c r="L100" s="159">
        <v>15</v>
      </c>
      <c r="M100" s="159">
        <f>G100*(1+L100/100)</f>
        <v>0</v>
      </c>
      <c r="N100" s="159">
        <v>0</v>
      </c>
      <c r="O100" s="159">
        <f>ROUND(E100*N100,2)</f>
        <v>0</v>
      </c>
      <c r="P100" s="159">
        <v>0.02</v>
      </c>
      <c r="Q100" s="159">
        <f>ROUND(E100*P100,2)</f>
        <v>0.06</v>
      </c>
      <c r="R100" s="159"/>
      <c r="S100" s="159" t="s">
        <v>158</v>
      </c>
      <c r="T100" s="159" t="s">
        <v>143</v>
      </c>
      <c r="U100" s="159">
        <v>0.23</v>
      </c>
      <c r="V100" s="159">
        <f>ROUND(E100*U100,2)</f>
        <v>0.64</v>
      </c>
      <c r="W100" s="159"/>
      <c r="X100" s="159" t="s">
        <v>144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145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7" t="s">
        <v>169</v>
      </c>
      <c r="D101" s="161"/>
      <c r="E101" s="162">
        <v>2.78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147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8">
        <v>29</v>
      </c>
      <c r="B102" s="179" t="s">
        <v>252</v>
      </c>
      <c r="C102" s="188" t="s">
        <v>253</v>
      </c>
      <c r="D102" s="180" t="s">
        <v>157</v>
      </c>
      <c r="E102" s="181">
        <v>4</v>
      </c>
      <c r="F102" s="182"/>
      <c r="G102" s="183">
        <f>ROUND(E102*F102,2)</f>
        <v>0</v>
      </c>
      <c r="H102" s="160">
        <v>0</v>
      </c>
      <c r="I102" s="159">
        <f>ROUND(E102*H102,2)</f>
        <v>0</v>
      </c>
      <c r="J102" s="160">
        <v>20</v>
      </c>
      <c r="K102" s="159">
        <f>ROUND(E102*J102,2)</f>
        <v>80</v>
      </c>
      <c r="L102" s="159">
        <v>15</v>
      </c>
      <c r="M102" s="159">
        <f>G102*(1+L102/100)</f>
        <v>0</v>
      </c>
      <c r="N102" s="159">
        <v>0</v>
      </c>
      <c r="O102" s="159">
        <f>ROUND(E102*N102,2)</f>
        <v>0</v>
      </c>
      <c r="P102" s="159">
        <v>0</v>
      </c>
      <c r="Q102" s="159">
        <f>ROUND(E102*P102,2)</f>
        <v>0</v>
      </c>
      <c r="R102" s="159"/>
      <c r="S102" s="159" t="s">
        <v>158</v>
      </c>
      <c r="T102" s="159" t="s">
        <v>143</v>
      </c>
      <c r="U102" s="159">
        <v>0.05</v>
      </c>
      <c r="V102" s="159">
        <f>ROUND(E102*U102,2)</f>
        <v>0.2</v>
      </c>
      <c r="W102" s="159"/>
      <c r="X102" s="159" t="s">
        <v>144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145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2">
        <v>30</v>
      </c>
      <c r="B103" s="173" t="s">
        <v>254</v>
      </c>
      <c r="C103" s="186" t="s">
        <v>255</v>
      </c>
      <c r="D103" s="174" t="s">
        <v>162</v>
      </c>
      <c r="E103" s="175">
        <v>3.9</v>
      </c>
      <c r="F103" s="176"/>
      <c r="G103" s="177">
        <f>ROUND(E103*F103,2)</f>
        <v>0</v>
      </c>
      <c r="H103" s="160">
        <v>28.11</v>
      </c>
      <c r="I103" s="159">
        <f>ROUND(E103*H103,2)</f>
        <v>109.63</v>
      </c>
      <c r="J103" s="160">
        <v>228.89</v>
      </c>
      <c r="K103" s="159">
        <f>ROUND(E103*J103,2)</f>
        <v>892.67</v>
      </c>
      <c r="L103" s="159">
        <v>15</v>
      </c>
      <c r="M103" s="159">
        <f>G103*(1+L103/100)</f>
        <v>0</v>
      </c>
      <c r="N103" s="159">
        <v>1E-3</v>
      </c>
      <c r="O103" s="159">
        <f>ROUND(E103*N103,2)</f>
        <v>0</v>
      </c>
      <c r="P103" s="159">
        <v>4.1200000000000001E-2</v>
      </c>
      <c r="Q103" s="159">
        <f>ROUND(E103*P103,2)</f>
        <v>0.16</v>
      </c>
      <c r="R103" s="159"/>
      <c r="S103" s="159" t="s">
        <v>158</v>
      </c>
      <c r="T103" s="159" t="s">
        <v>143</v>
      </c>
      <c r="U103" s="159">
        <v>0.498</v>
      </c>
      <c r="V103" s="159">
        <f>ROUND(E103*U103,2)</f>
        <v>1.94</v>
      </c>
      <c r="W103" s="159"/>
      <c r="X103" s="159" t="s">
        <v>144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145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87" t="s">
        <v>256</v>
      </c>
      <c r="D104" s="161"/>
      <c r="E104" s="162">
        <v>3.9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147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2">
        <v>31</v>
      </c>
      <c r="B105" s="173" t="s">
        <v>257</v>
      </c>
      <c r="C105" s="186" t="s">
        <v>258</v>
      </c>
      <c r="D105" s="174" t="s">
        <v>203</v>
      </c>
      <c r="E105" s="175">
        <v>1.88</v>
      </c>
      <c r="F105" s="176"/>
      <c r="G105" s="177">
        <f>ROUND(E105*F105,2)</f>
        <v>0</v>
      </c>
      <c r="H105" s="160">
        <v>0</v>
      </c>
      <c r="I105" s="159">
        <f>ROUND(E105*H105,2)</f>
        <v>0</v>
      </c>
      <c r="J105" s="160">
        <v>41</v>
      </c>
      <c r="K105" s="159">
        <f>ROUND(E105*J105,2)</f>
        <v>77.08</v>
      </c>
      <c r="L105" s="159">
        <v>15</v>
      </c>
      <c r="M105" s="159">
        <f>G105*(1+L105/100)</f>
        <v>0</v>
      </c>
      <c r="N105" s="159">
        <v>0</v>
      </c>
      <c r="O105" s="159">
        <f>ROUND(E105*N105,2)</f>
        <v>0</v>
      </c>
      <c r="P105" s="159">
        <v>1.1129999999999999E-2</v>
      </c>
      <c r="Q105" s="159">
        <f>ROUND(E105*P105,2)</f>
        <v>0.02</v>
      </c>
      <c r="R105" s="159"/>
      <c r="S105" s="159" t="s">
        <v>158</v>
      </c>
      <c r="T105" s="159" t="s">
        <v>143</v>
      </c>
      <c r="U105" s="159">
        <v>8.3000000000000004E-2</v>
      </c>
      <c r="V105" s="159">
        <f>ROUND(E105*U105,2)</f>
        <v>0.16</v>
      </c>
      <c r="W105" s="159"/>
      <c r="X105" s="159" t="s">
        <v>144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145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87" t="s">
        <v>259</v>
      </c>
      <c r="D106" s="161"/>
      <c r="E106" s="162">
        <v>1.88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147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2">
        <v>32</v>
      </c>
      <c r="B107" s="173" t="s">
        <v>260</v>
      </c>
      <c r="C107" s="186" t="s">
        <v>261</v>
      </c>
      <c r="D107" s="174" t="s">
        <v>162</v>
      </c>
      <c r="E107" s="175">
        <v>3.5</v>
      </c>
      <c r="F107" s="176"/>
      <c r="G107" s="177">
        <f>ROUND(E107*F107,2)</f>
        <v>0</v>
      </c>
      <c r="H107" s="160">
        <v>0</v>
      </c>
      <c r="I107" s="159">
        <f>ROUND(E107*H107,2)</f>
        <v>0</v>
      </c>
      <c r="J107" s="160">
        <v>91.3</v>
      </c>
      <c r="K107" s="159">
        <f>ROUND(E107*J107,2)</f>
        <v>319.55</v>
      </c>
      <c r="L107" s="159">
        <v>15</v>
      </c>
      <c r="M107" s="159">
        <f>G107*(1+L107/100)</f>
        <v>0</v>
      </c>
      <c r="N107" s="159">
        <v>0</v>
      </c>
      <c r="O107" s="159">
        <f>ROUND(E107*N107,2)</f>
        <v>0</v>
      </c>
      <c r="P107" s="159">
        <v>4.5999999999999999E-2</v>
      </c>
      <c r="Q107" s="159">
        <f>ROUND(E107*P107,2)</f>
        <v>0.16</v>
      </c>
      <c r="R107" s="159"/>
      <c r="S107" s="159" t="s">
        <v>158</v>
      </c>
      <c r="T107" s="159" t="s">
        <v>158</v>
      </c>
      <c r="U107" s="159">
        <v>0.26</v>
      </c>
      <c r="V107" s="159">
        <f>ROUND(E107*U107,2)</f>
        <v>0.91</v>
      </c>
      <c r="W107" s="159"/>
      <c r="X107" s="159" t="s">
        <v>144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145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87" t="s">
        <v>187</v>
      </c>
      <c r="D108" s="161"/>
      <c r="E108" s="162">
        <v>3.5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147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8">
        <v>33</v>
      </c>
      <c r="B109" s="179" t="s">
        <v>262</v>
      </c>
      <c r="C109" s="188" t="s">
        <v>263</v>
      </c>
      <c r="D109" s="180" t="s">
        <v>162</v>
      </c>
      <c r="E109" s="181">
        <v>14.1</v>
      </c>
      <c r="F109" s="182"/>
      <c r="G109" s="183">
        <f>ROUND(E109*F109,2)</f>
        <v>0</v>
      </c>
      <c r="H109" s="160">
        <v>0</v>
      </c>
      <c r="I109" s="159">
        <f>ROUND(E109*H109,2)</f>
        <v>0</v>
      </c>
      <c r="J109" s="160">
        <v>272</v>
      </c>
      <c r="K109" s="159">
        <f>ROUND(E109*J109,2)</f>
        <v>3835.2</v>
      </c>
      <c r="L109" s="159">
        <v>15</v>
      </c>
      <c r="M109" s="159">
        <f>G109*(1+L109/100)</f>
        <v>0</v>
      </c>
      <c r="N109" s="159">
        <v>0</v>
      </c>
      <c r="O109" s="159">
        <f>ROUND(E109*N109,2)</f>
        <v>0</v>
      </c>
      <c r="P109" s="159">
        <v>6.0999999999999999E-2</v>
      </c>
      <c r="Q109" s="159">
        <f>ROUND(E109*P109,2)</f>
        <v>0.86</v>
      </c>
      <c r="R109" s="159"/>
      <c r="S109" s="159" t="s">
        <v>158</v>
      </c>
      <c r="T109" s="159" t="s">
        <v>143</v>
      </c>
      <c r="U109" s="159">
        <v>0.67</v>
      </c>
      <c r="V109" s="159">
        <f>ROUND(E109*U109,2)</f>
        <v>9.4499999999999993</v>
      </c>
      <c r="W109" s="159"/>
      <c r="X109" s="159" t="s">
        <v>144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145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8">
        <v>34</v>
      </c>
      <c r="B110" s="179" t="s">
        <v>264</v>
      </c>
      <c r="C110" s="188" t="s">
        <v>265</v>
      </c>
      <c r="D110" s="180" t="s">
        <v>162</v>
      </c>
      <c r="E110" s="181">
        <v>14.1</v>
      </c>
      <c r="F110" s="182"/>
      <c r="G110" s="183">
        <f>ROUND(E110*F110,2)</f>
        <v>0</v>
      </c>
      <c r="H110" s="160">
        <v>0</v>
      </c>
      <c r="I110" s="159">
        <f>ROUND(E110*H110,2)</f>
        <v>0</v>
      </c>
      <c r="J110" s="160">
        <v>116</v>
      </c>
      <c r="K110" s="159">
        <f>ROUND(E110*J110,2)</f>
        <v>1635.6</v>
      </c>
      <c r="L110" s="159">
        <v>15</v>
      </c>
      <c r="M110" s="159">
        <f>G110*(1+L110/100)</f>
        <v>0</v>
      </c>
      <c r="N110" s="159">
        <v>0</v>
      </c>
      <c r="O110" s="159">
        <f>ROUND(E110*N110,2)</f>
        <v>0</v>
      </c>
      <c r="P110" s="159">
        <v>6.8000000000000005E-2</v>
      </c>
      <c r="Q110" s="159">
        <f>ROUND(E110*P110,2)</f>
        <v>0.96</v>
      </c>
      <c r="R110" s="159"/>
      <c r="S110" s="159" t="s">
        <v>158</v>
      </c>
      <c r="T110" s="159" t="s">
        <v>143</v>
      </c>
      <c r="U110" s="159">
        <v>0.3</v>
      </c>
      <c r="V110" s="159">
        <f>ROUND(E110*U110,2)</f>
        <v>4.2300000000000004</v>
      </c>
      <c r="W110" s="159"/>
      <c r="X110" s="159" t="s">
        <v>144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145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66" t="s">
        <v>139</v>
      </c>
      <c r="B111" s="167" t="s">
        <v>72</v>
      </c>
      <c r="C111" s="185" t="s">
        <v>73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1000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X111" s="165"/>
      <c r="AG111" t="s">
        <v>140</v>
      </c>
    </row>
    <row r="112" spans="1:60" outlineLevel="1" x14ac:dyDescent="0.2">
      <c r="A112" s="178">
        <v>35</v>
      </c>
      <c r="B112" s="179" t="s">
        <v>266</v>
      </c>
      <c r="C112" s="188" t="s">
        <v>267</v>
      </c>
      <c r="D112" s="180" t="s">
        <v>268</v>
      </c>
      <c r="E112" s="181">
        <v>10</v>
      </c>
      <c r="F112" s="182"/>
      <c r="G112" s="183">
        <f>ROUND(E112*F112,2)</f>
        <v>0</v>
      </c>
      <c r="H112" s="160">
        <v>0</v>
      </c>
      <c r="I112" s="159">
        <f>ROUND(E112*H112,2)</f>
        <v>0</v>
      </c>
      <c r="J112" s="160">
        <v>100</v>
      </c>
      <c r="K112" s="159">
        <f>ROUND(E112*J112,2)</f>
        <v>1000</v>
      </c>
      <c r="L112" s="159">
        <v>15</v>
      </c>
      <c r="M112" s="159">
        <f>G112*(1+L112/100)</f>
        <v>0</v>
      </c>
      <c r="N112" s="159">
        <v>0</v>
      </c>
      <c r="O112" s="159">
        <f>ROUND(E112*N112,2)</f>
        <v>0</v>
      </c>
      <c r="P112" s="159">
        <v>0</v>
      </c>
      <c r="Q112" s="159">
        <f>ROUND(E112*P112,2)</f>
        <v>0</v>
      </c>
      <c r="R112" s="159"/>
      <c r="S112" s="159" t="s">
        <v>158</v>
      </c>
      <c r="T112" s="159" t="s">
        <v>143</v>
      </c>
      <c r="U112" s="159">
        <v>0</v>
      </c>
      <c r="V112" s="159">
        <f>ROUND(E112*U112,2)</f>
        <v>0</v>
      </c>
      <c r="W112" s="159"/>
      <c r="X112" s="159" t="s">
        <v>144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145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66" t="s">
        <v>139</v>
      </c>
      <c r="B113" s="167" t="s">
        <v>74</v>
      </c>
      <c r="C113" s="185" t="s">
        <v>75</v>
      </c>
      <c r="D113" s="168"/>
      <c r="E113" s="169"/>
      <c r="F113" s="170"/>
      <c r="G113" s="171">
        <f>SUMIF(AG114:AG114,"&lt;&gt;NOR",G114:G114)</f>
        <v>0</v>
      </c>
      <c r="H113" s="165"/>
      <c r="I113" s="165">
        <f>SUM(I114:I114)</f>
        <v>0</v>
      </c>
      <c r="J113" s="165"/>
      <c r="K113" s="165">
        <f>SUM(K114:K114)</f>
        <v>3478.49</v>
      </c>
      <c r="L113" s="165"/>
      <c r="M113" s="165">
        <f>SUM(M114:M114)</f>
        <v>0</v>
      </c>
      <c r="N113" s="165"/>
      <c r="O113" s="165">
        <f>SUM(O114:O114)</f>
        <v>0</v>
      </c>
      <c r="P113" s="165"/>
      <c r="Q113" s="165">
        <f>SUM(Q114:Q114)</f>
        <v>0</v>
      </c>
      <c r="R113" s="165"/>
      <c r="S113" s="165"/>
      <c r="T113" s="165"/>
      <c r="U113" s="165"/>
      <c r="V113" s="165">
        <f>SUM(V114:V114)</f>
        <v>6.09</v>
      </c>
      <c r="W113" s="165"/>
      <c r="X113" s="165"/>
      <c r="AG113" t="s">
        <v>140</v>
      </c>
    </row>
    <row r="114" spans="1:60" ht="22.5" outlineLevel="1" x14ac:dyDescent="0.2">
      <c r="A114" s="178">
        <v>36</v>
      </c>
      <c r="B114" s="179" t="s">
        <v>269</v>
      </c>
      <c r="C114" s="188" t="s">
        <v>270</v>
      </c>
      <c r="D114" s="180" t="s">
        <v>271</v>
      </c>
      <c r="E114" s="181">
        <v>2.8987400000000001</v>
      </c>
      <c r="F114" s="182"/>
      <c r="G114" s="183">
        <f>ROUND(E114*F114,2)</f>
        <v>0</v>
      </c>
      <c r="H114" s="160">
        <v>0</v>
      </c>
      <c r="I114" s="159">
        <f>ROUND(E114*H114,2)</f>
        <v>0</v>
      </c>
      <c r="J114" s="160">
        <v>1200</v>
      </c>
      <c r="K114" s="159">
        <f>ROUND(E114*J114,2)</f>
        <v>3478.49</v>
      </c>
      <c r="L114" s="159">
        <v>15</v>
      </c>
      <c r="M114" s="159">
        <f>G114*(1+L114/100)</f>
        <v>0</v>
      </c>
      <c r="N114" s="159">
        <v>0</v>
      </c>
      <c r="O114" s="159">
        <f>ROUND(E114*N114,2)</f>
        <v>0</v>
      </c>
      <c r="P114" s="159">
        <v>0</v>
      </c>
      <c r="Q114" s="159">
        <f>ROUND(E114*P114,2)</f>
        <v>0</v>
      </c>
      <c r="R114" s="159"/>
      <c r="S114" s="159" t="s">
        <v>158</v>
      </c>
      <c r="T114" s="159" t="s">
        <v>143</v>
      </c>
      <c r="U114" s="159">
        <v>2.1</v>
      </c>
      <c r="V114" s="159">
        <f>ROUND(E114*U114,2)</f>
        <v>6.09</v>
      </c>
      <c r="W114" s="159"/>
      <c r="X114" s="159" t="s">
        <v>272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273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x14ac:dyDescent="0.2">
      <c r="A115" s="166" t="s">
        <v>139</v>
      </c>
      <c r="B115" s="167" t="s">
        <v>76</v>
      </c>
      <c r="C115" s="185" t="s">
        <v>77</v>
      </c>
      <c r="D115" s="168"/>
      <c r="E115" s="169"/>
      <c r="F115" s="170"/>
      <c r="G115" s="171">
        <f>SUMIF(AG116:AG124,"&lt;&gt;NOR",G116:G124)</f>
        <v>0</v>
      </c>
      <c r="H115" s="165"/>
      <c r="I115" s="165">
        <f>SUM(I116:I124)</f>
        <v>2131.37</v>
      </c>
      <c r="J115" s="165"/>
      <c r="K115" s="165">
        <f>SUM(K116:K124)</f>
        <v>1620.69</v>
      </c>
      <c r="L115" s="165"/>
      <c r="M115" s="165">
        <f>SUM(M116:M124)</f>
        <v>0</v>
      </c>
      <c r="N115" s="165"/>
      <c r="O115" s="165">
        <f>SUM(O116:O124)</f>
        <v>0.02</v>
      </c>
      <c r="P115" s="165"/>
      <c r="Q115" s="165">
        <f>SUM(Q116:Q124)</f>
        <v>0</v>
      </c>
      <c r="R115" s="165"/>
      <c r="S115" s="165"/>
      <c r="T115" s="165"/>
      <c r="U115" s="165"/>
      <c r="V115" s="165">
        <f>SUM(V116:V124)</f>
        <v>2.74</v>
      </c>
      <c r="W115" s="165"/>
      <c r="X115" s="165"/>
      <c r="AG115" t="s">
        <v>140</v>
      </c>
    </row>
    <row r="116" spans="1:60" ht="22.5" outlineLevel="1" x14ac:dyDescent="0.2">
      <c r="A116" s="172">
        <v>37</v>
      </c>
      <c r="B116" s="173" t="s">
        <v>274</v>
      </c>
      <c r="C116" s="186" t="s">
        <v>275</v>
      </c>
      <c r="D116" s="174" t="s">
        <v>162</v>
      </c>
      <c r="E116" s="175">
        <v>5.7175000000000002</v>
      </c>
      <c r="F116" s="176"/>
      <c r="G116" s="177">
        <f>ROUND(E116*F116,2)</f>
        <v>0</v>
      </c>
      <c r="H116" s="160">
        <v>27.34</v>
      </c>
      <c r="I116" s="159">
        <f>ROUND(E116*H116,2)</f>
        <v>156.32</v>
      </c>
      <c r="J116" s="160">
        <v>51.66</v>
      </c>
      <c r="K116" s="159">
        <f>ROUND(E116*J116,2)</f>
        <v>295.37</v>
      </c>
      <c r="L116" s="159">
        <v>15</v>
      </c>
      <c r="M116" s="159">
        <f>G116*(1+L116/100)</f>
        <v>0</v>
      </c>
      <c r="N116" s="159">
        <v>2.1000000000000001E-4</v>
      </c>
      <c r="O116" s="159">
        <f>ROUND(E116*N116,2)</f>
        <v>0</v>
      </c>
      <c r="P116" s="159">
        <v>0</v>
      </c>
      <c r="Q116" s="159">
        <f>ROUND(E116*P116,2)</f>
        <v>0</v>
      </c>
      <c r="R116" s="159"/>
      <c r="S116" s="159" t="s">
        <v>158</v>
      </c>
      <c r="T116" s="159" t="s">
        <v>143</v>
      </c>
      <c r="U116" s="159">
        <v>9.5000000000000001E-2</v>
      </c>
      <c r="V116" s="159">
        <f>ROUND(E116*U116,2)</f>
        <v>0.54</v>
      </c>
      <c r="W116" s="159"/>
      <c r="X116" s="159" t="s">
        <v>144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145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87" t="s">
        <v>169</v>
      </c>
      <c r="D117" s="161"/>
      <c r="E117" s="162">
        <v>2.78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147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87" t="s">
        <v>276</v>
      </c>
      <c r="D118" s="161"/>
      <c r="E118" s="162">
        <v>0.9375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147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87" t="s">
        <v>277</v>
      </c>
      <c r="D119" s="161"/>
      <c r="E119" s="162">
        <v>2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147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 x14ac:dyDescent="0.2">
      <c r="A120" s="172">
        <v>38</v>
      </c>
      <c r="B120" s="173" t="s">
        <v>278</v>
      </c>
      <c r="C120" s="186" t="s">
        <v>279</v>
      </c>
      <c r="D120" s="174" t="s">
        <v>162</v>
      </c>
      <c r="E120" s="175">
        <v>5.7175000000000002</v>
      </c>
      <c r="F120" s="176"/>
      <c r="G120" s="177">
        <f>ROUND(E120*F120,2)</f>
        <v>0</v>
      </c>
      <c r="H120" s="160">
        <v>345.44</v>
      </c>
      <c r="I120" s="159">
        <f>ROUND(E120*H120,2)</f>
        <v>1975.05</v>
      </c>
      <c r="J120" s="160">
        <v>206.56</v>
      </c>
      <c r="K120" s="159">
        <f>ROUND(E120*J120,2)</f>
        <v>1181.01</v>
      </c>
      <c r="L120" s="159">
        <v>15</v>
      </c>
      <c r="M120" s="159">
        <f>G120*(1+L120/100)</f>
        <v>0</v>
      </c>
      <c r="N120" s="159">
        <v>3.3999999999999998E-3</v>
      </c>
      <c r="O120" s="159">
        <f>ROUND(E120*N120,2)</f>
        <v>0.02</v>
      </c>
      <c r="P120" s="159">
        <v>0</v>
      </c>
      <c r="Q120" s="159">
        <f>ROUND(E120*P120,2)</f>
        <v>0</v>
      </c>
      <c r="R120" s="159"/>
      <c r="S120" s="159" t="s">
        <v>158</v>
      </c>
      <c r="T120" s="159" t="s">
        <v>143</v>
      </c>
      <c r="U120" s="159">
        <v>0.38500000000000001</v>
      </c>
      <c r="V120" s="159">
        <f>ROUND(E120*U120,2)</f>
        <v>2.2000000000000002</v>
      </c>
      <c r="W120" s="159"/>
      <c r="X120" s="159" t="s">
        <v>144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145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87" t="s">
        <v>169</v>
      </c>
      <c r="D121" s="161"/>
      <c r="E121" s="162">
        <v>2.78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147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87" t="s">
        <v>276</v>
      </c>
      <c r="D122" s="161"/>
      <c r="E122" s="162">
        <v>0.9375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147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87" t="s">
        <v>277</v>
      </c>
      <c r="D123" s="161"/>
      <c r="E123" s="162">
        <v>2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147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8">
        <v>39</v>
      </c>
      <c r="B124" s="179" t="s">
        <v>280</v>
      </c>
      <c r="C124" s="188" t="s">
        <v>281</v>
      </c>
      <c r="D124" s="180" t="s">
        <v>0</v>
      </c>
      <c r="E124" s="181">
        <v>36.077399999999997</v>
      </c>
      <c r="F124" s="182"/>
      <c r="G124" s="183">
        <f>ROUND(E124*F124,2)</f>
        <v>0</v>
      </c>
      <c r="H124" s="160">
        <v>0</v>
      </c>
      <c r="I124" s="159">
        <f>ROUND(E124*H124,2)</f>
        <v>0</v>
      </c>
      <c r="J124" s="160">
        <v>4</v>
      </c>
      <c r="K124" s="159">
        <f>ROUND(E124*J124,2)</f>
        <v>144.31</v>
      </c>
      <c r="L124" s="159">
        <v>15</v>
      </c>
      <c r="M124" s="159">
        <f>G124*(1+L124/100)</f>
        <v>0</v>
      </c>
      <c r="N124" s="159">
        <v>0</v>
      </c>
      <c r="O124" s="159">
        <f>ROUND(E124*N124,2)</f>
        <v>0</v>
      </c>
      <c r="P124" s="159">
        <v>0</v>
      </c>
      <c r="Q124" s="159">
        <f>ROUND(E124*P124,2)</f>
        <v>0</v>
      </c>
      <c r="R124" s="159"/>
      <c r="S124" s="159" t="s">
        <v>158</v>
      </c>
      <c r="T124" s="159" t="s">
        <v>143</v>
      </c>
      <c r="U124" s="159">
        <v>0</v>
      </c>
      <c r="V124" s="159">
        <f>ROUND(E124*U124,2)</f>
        <v>0</v>
      </c>
      <c r="W124" s="159"/>
      <c r="X124" s="159" t="s">
        <v>272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273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x14ac:dyDescent="0.2">
      <c r="A125" s="166" t="s">
        <v>139</v>
      </c>
      <c r="B125" s="167" t="s">
        <v>78</v>
      </c>
      <c r="C125" s="185" t="s">
        <v>79</v>
      </c>
      <c r="D125" s="168"/>
      <c r="E125" s="169"/>
      <c r="F125" s="170"/>
      <c r="G125" s="171">
        <f>SUMIF(AG126:AG163,"&lt;&gt;NOR",G126:G163)</f>
        <v>0</v>
      </c>
      <c r="H125" s="165"/>
      <c r="I125" s="165">
        <f>SUM(I126:I163)</f>
        <v>32807.33</v>
      </c>
      <c r="J125" s="165"/>
      <c r="K125" s="165">
        <f>SUM(K126:K163)</f>
        <v>8320.09</v>
      </c>
      <c r="L125" s="165"/>
      <c r="M125" s="165">
        <f>SUM(M126:M163)</f>
        <v>0</v>
      </c>
      <c r="N125" s="165"/>
      <c r="O125" s="165">
        <f>SUM(O126:O163)</f>
        <v>7.0000000000000007E-2</v>
      </c>
      <c r="P125" s="165"/>
      <c r="Q125" s="165">
        <f>SUM(Q126:Q163)</f>
        <v>0.26</v>
      </c>
      <c r="R125" s="165"/>
      <c r="S125" s="165"/>
      <c r="T125" s="165"/>
      <c r="U125" s="165"/>
      <c r="V125" s="165">
        <f>SUM(V126:V163)</f>
        <v>14.279999999999998</v>
      </c>
      <c r="W125" s="165"/>
      <c r="X125" s="165"/>
      <c r="AG125" t="s">
        <v>140</v>
      </c>
    </row>
    <row r="126" spans="1:60" outlineLevel="1" x14ac:dyDescent="0.2">
      <c r="A126" s="178">
        <v>40</v>
      </c>
      <c r="B126" s="179" t="s">
        <v>282</v>
      </c>
      <c r="C126" s="188" t="s">
        <v>283</v>
      </c>
      <c r="D126" s="180" t="s">
        <v>284</v>
      </c>
      <c r="E126" s="181">
        <v>1</v>
      </c>
      <c r="F126" s="182"/>
      <c r="G126" s="183">
        <f t="shared" ref="G126:G141" si="0">ROUND(E126*F126,2)</f>
        <v>0</v>
      </c>
      <c r="H126" s="160">
        <v>0</v>
      </c>
      <c r="I126" s="159">
        <f t="shared" ref="I126:I141" si="1">ROUND(E126*H126,2)</f>
        <v>0</v>
      </c>
      <c r="J126" s="160">
        <v>270</v>
      </c>
      <c r="K126" s="159">
        <f t="shared" ref="K126:K141" si="2">ROUND(E126*J126,2)</f>
        <v>270</v>
      </c>
      <c r="L126" s="159">
        <v>15</v>
      </c>
      <c r="M126" s="159">
        <f t="shared" ref="M126:M141" si="3">G126*(1+L126/100)</f>
        <v>0</v>
      </c>
      <c r="N126" s="159">
        <v>0</v>
      </c>
      <c r="O126" s="159">
        <f t="shared" ref="O126:O141" si="4">ROUND(E126*N126,2)</f>
        <v>0</v>
      </c>
      <c r="P126" s="159">
        <v>1.933E-2</v>
      </c>
      <c r="Q126" s="159">
        <f t="shared" ref="Q126:Q141" si="5">ROUND(E126*P126,2)</f>
        <v>0.02</v>
      </c>
      <c r="R126" s="159"/>
      <c r="S126" s="159" t="s">
        <v>158</v>
      </c>
      <c r="T126" s="159" t="s">
        <v>143</v>
      </c>
      <c r="U126" s="159">
        <v>0.59</v>
      </c>
      <c r="V126" s="159">
        <f t="shared" ref="V126:V141" si="6">ROUND(E126*U126,2)</f>
        <v>0.59</v>
      </c>
      <c r="W126" s="159"/>
      <c r="X126" s="159" t="s">
        <v>144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145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8">
        <v>41</v>
      </c>
      <c r="B127" s="179" t="s">
        <v>285</v>
      </c>
      <c r="C127" s="188" t="s">
        <v>286</v>
      </c>
      <c r="D127" s="180" t="s">
        <v>284</v>
      </c>
      <c r="E127" s="181">
        <v>1</v>
      </c>
      <c r="F127" s="182"/>
      <c r="G127" s="183">
        <f t="shared" si="0"/>
        <v>0</v>
      </c>
      <c r="H127" s="160">
        <v>623.72</v>
      </c>
      <c r="I127" s="159">
        <f t="shared" si="1"/>
        <v>623.72</v>
      </c>
      <c r="J127" s="160">
        <v>801.28</v>
      </c>
      <c r="K127" s="159">
        <f t="shared" si="2"/>
        <v>801.28</v>
      </c>
      <c r="L127" s="159">
        <v>15</v>
      </c>
      <c r="M127" s="159">
        <f t="shared" si="3"/>
        <v>0</v>
      </c>
      <c r="N127" s="159">
        <v>1.8600000000000001E-3</v>
      </c>
      <c r="O127" s="159">
        <f t="shared" si="4"/>
        <v>0</v>
      </c>
      <c r="P127" s="159">
        <v>0</v>
      </c>
      <c r="Q127" s="159">
        <f t="shared" si="5"/>
        <v>0</v>
      </c>
      <c r="R127" s="159"/>
      <c r="S127" s="159" t="s">
        <v>158</v>
      </c>
      <c r="T127" s="159" t="s">
        <v>143</v>
      </c>
      <c r="U127" s="159">
        <v>1.3340000000000001</v>
      </c>
      <c r="V127" s="159">
        <f t="shared" si="6"/>
        <v>1.33</v>
      </c>
      <c r="W127" s="159"/>
      <c r="X127" s="159" t="s">
        <v>144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145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8">
        <v>42</v>
      </c>
      <c r="B128" s="179" t="s">
        <v>287</v>
      </c>
      <c r="C128" s="188" t="s">
        <v>288</v>
      </c>
      <c r="D128" s="180" t="s">
        <v>284</v>
      </c>
      <c r="E128" s="181">
        <v>1</v>
      </c>
      <c r="F128" s="182"/>
      <c r="G128" s="183">
        <f t="shared" si="0"/>
        <v>0</v>
      </c>
      <c r="H128" s="160">
        <v>0</v>
      </c>
      <c r="I128" s="159">
        <f t="shared" si="1"/>
        <v>0</v>
      </c>
      <c r="J128" s="160">
        <v>170</v>
      </c>
      <c r="K128" s="159">
        <f t="shared" si="2"/>
        <v>170</v>
      </c>
      <c r="L128" s="159">
        <v>15</v>
      </c>
      <c r="M128" s="159">
        <f t="shared" si="3"/>
        <v>0</v>
      </c>
      <c r="N128" s="159">
        <v>0</v>
      </c>
      <c r="O128" s="159">
        <f t="shared" si="4"/>
        <v>0</v>
      </c>
      <c r="P128" s="159">
        <v>1.9460000000000002E-2</v>
      </c>
      <c r="Q128" s="159">
        <f t="shared" si="5"/>
        <v>0.02</v>
      </c>
      <c r="R128" s="159"/>
      <c r="S128" s="159" t="s">
        <v>158</v>
      </c>
      <c r="T128" s="159" t="s">
        <v>143</v>
      </c>
      <c r="U128" s="159">
        <v>0.38200000000000001</v>
      </c>
      <c r="V128" s="159">
        <f t="shared" si="6"/>
        <v>0.38</v>
      </c>
      <c r="W128" s="159"/>
      <c r="X128" s="159" t="s">
        <v>144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145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8">
        <v>43</v>
      </c>
      <c r="B129" s="179" t="s">
        <v>289</v>
      </c>
      <c r="C129" s="188" t="s">
        <v>290</v>
      </c>
      <c r="D129" s="180" t="s">
        <v>284</v>
      </c>
      <c r="E129" s="181">
        <v>1</v>
      </c>
      <c r="F129" s="182"/>
      <c r="G129" s="183">
        <f t="shared" si="0"/>
        <v>0</v>
      </c>
      <c r="H129" s="160">
        <v>107.98</v>
      </c>
      <c r="I129" s="159">
        <f t="shared" si="1"/>
        <v>107.98</v>
      </c>
      <c r="J129" s="160">
        <v>884.02</v>
      </c>
      <c r="K129" s="159">
        <f t="shared" si="2"/>
        <v>884.02</v>
      </c>
      <c r="L129" s="159">
        <v>15</v>
      </c>
      <c r="M129" s="159">
        <f t="shared" si="3"/>
        <v>0</v>
      </c>
      <c r="N129" s="159">
        <v>1.41E-3</v>
      </c>
      <c r="O129" s="159">
        <f t="shared" si="4"/>
        <v>0</v>
      </c>
      <c r="P129" s="159">
        <v>0</v>
      </c>
      <c r="Q129" s="159">
        <f t="shared" si="5"/>
        <v>0</v>
      </c>
      <c r="R129" s="159"/>
      <c r="S129" s="159" t="s">
        <v>158</v>
      </c>
      <c r="T129" s="159" t="s">
        <v>143</v>
      </c>
      <c r="U129" s="159">
        <v>1.575</v>
      </c>
      <c r="V129" s="159">
        <f t="shared" si="6"/>
        <v>1.58</v>
      </c>
      <c r="W129" s="159"/>
      <c r="X129" s="159" t="s">
        <v>144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145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78">
        <v>44</v>
      </c>
      <c r="B130" s="179" t="s">
        <v>291</v>
      </c>
      <c r="C130" s="188" t="s">
        <v>292</v>
      </c>
      <c r="D130" s="180" t="s">
        <v>284</v>
      </c>
      <c r="E130" s="181">
        <v>1</v>
      </c>
      <c r="F130" s="182"/>
      <c r="G130" s="183">
        <f t="shared" si="0"/>
        <v>0</v>
      </c>
      <c r="H130" s="160">
        <v>0</v>
      </c>
      <c r="I130" s="159">
        <f t="shared" si="1"/>
        <v>0</v>
      </c>
      <c r="J130" s="160">
        <v>526</v>
      </c>
      <c r="K130" s="159">
        <f t="shared" si="2"/>
        <v>526</v>
      </c>
      <c r="L130" s="159">
        <v>15</v>
      </c>
      <c r="M130" s="159">
        <f t="shared" si="3"/>
        <v>0</v>
      </c>
      <c r="N130" s="159">
        <v>0</v>
      </c>
      <c r="O130" s="159">
        <f t="shared" si="4"/>
        <v>0</v>
      </c>
      <c r="P130" s="159">
        <v>0.125</v>
      </c>
      <c r="Q130" s="159">
        <f t="shared" si="5"/>
        <v>0.13</v>
      </c>
      <c r="R130" s="159"/>
      <c r="S130" s="159" t="s">
        <v>158</v>
      </c>
      <c r="T130" s="159" t="s">
        <v>143</v>
      </c>
      <c r="U130" s="159">
        <v>1.1499999999999999</v>
      </c>
      <c r="V130" s="159">
        <f t="shared" si="6"/>
        <v>1.1499999999999999</v>
      </c>
      <c r="W130" s="159"/>
      <c r="X130" s="159" t="s">
        <v>144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145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8">
        <v>45</v>
      </c>
      <c r="B131" s="179" t="s">
        <v>293</v>
      </c>
      <c r="C131" s="188" t="s">
        <v>294</v>
      </c>
      <c r="D131" s="180" t="s">
        <v>284</v>
      </c>
      <c r="E131" s="181">
        <v>1</v>
      </c>
      <c r="F131" s="182"/>
      <c r="G131" s="183">
        <f t="shared" si="0"/>
        <v>0</v>
      </c>
      <c r="H131" s="160">
        <v>645.35</v>
      </c>
      <c r="I131" s="159">
        <f t="shared" si="1"/>
        <v>645.35</v>
      </c>
      <c r="J131" s="160">
        <v>1547.65</v>
      </c>
      <c r="K131" s="159">
        <f t="shared" si="2"/>
        <v>1547.65</v>
      </c>
      <c r="L131" s="159">
        <v>15</v>
      </c>
      <c r="M131" s="159">
        <f t="shared" si="3"/>
        <v>0</v>
      </c>
      <c r="N131" s="159">
        <v>6.2E-4</v>
      </c>
      <c r="O131" s="159">
        <f t="shared" si="4"/>
        <v>0</v>
      </c>
      <c r="P131" s="159">
        <v>0</v>
      </c>
      <c r="Q131" s="159">
        <f t="shared" si="5"/>
        <v>0</v>
      </c>
      <c r="R131" s="159"/>
      <c r="S131" s="159" t="s">
        <v>158</v>
      </c>
      <c r="T131" s="159" t="s">
        <v>143</v>
      </c>
      <c r="U131" s="159">
        <v>2.6</v>
      </c>
      <c r="V131" s="159">
        <f t="shared" si="6"/>
        <v>2.6</v>
      </c>
      <c r="W131" s="159"/>
      <c r="X131" s="159" t="s">
        <v>144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145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8">
        <v>46</v>
      </c>
      <c r="B132" s="179" t="s">
        <v>295</v>
      </c>
      <c r="C132" s="188" t="s">
        <v>296</v>
      </c>
      <c r="D132" s="180" t="s">
        <v>284</v>
      </c>
      <c r="E132" s="181">
        <v>1</v>
      </c>
      <c r="F132" s="182"/>
      <c r="G132" s="183">
        <f t="shared" si="0"/>
        <v>0</v>
      </c>
      <c r="H132" s="160">
        <v>60.49</v>
      </c>
      <c r="I132" s="159">
        <f t="shared" si="1"/>
        <v>60.49</v>
      </c>
      <c r="J132" s="160">
        <v>1255.51</v>
      </c>
      <c r="K132" s="159">
        <f t="shared" si="2"/>
        <v>1255.51</v>
      </c>
      <c r="L132" s="159">
        <v>15</v>
      </c>
      <c r="M132" s="159">
        <f t="shared" si="3"/>
        <v>0</v>
      </c>
      <c r="N132" s="159">
        <v>1.7000000000000001E-4</v>
      </c>
      <c r="O132" s="159">
        <f t="shared" si="4"/>
        <v>0</v>
      </c>
      <c r="P132" s="159">
        <v>0</v>
      </c>
      <c r="Q132" s="159">
        <f t="shared" si="5"/>
        <v>0</v>
      </c>
      <c r="R132" s="159"/>
      <c r="S132" s="159" t="s">
        <v>158</v>
      </c>
      <c r="T132" s="159" t="s">
        <v>143</v>
      </c>
      <c r="U132" s="159">
        <v>2.9</v>
      </c>
      <c r="V132" s="159">
        <f t="shared" si="6"/>
        <v>2.9</v>
      </c>
      <c r="W132" s="159"/>
      <c r="X132" s="159" t="s">
        <v>144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145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178">
        <v>47</v>
      </c>
      <c r="B133" s="179" t="s">
        <v>297</v>
      </c>
      <c r="C133" s="188" t="s">
        <v>298</v>
      </c>
      <c r="D133" s="180" t="s">
        <v>284</v>
      </c>
      <c r="E133" s="181">
        <v>1</v>
      </c>
      <c r="F133" s="182"/>
      <c r="G133" s="183">
        <f t="shared" si="0"/>
        <v>0</v>
      </c>
      <c r="H133" s="160">
        <v>0</v>
      </c>
      <c r="I133" s="159">
        <f t="shared" si="1"/>
        <v>0</v>
      </c>
      <c r="J133" s="160">
        <v>315</v>
      </c>
      <c r="K133" s="159">
        <f t="shared" si="2"/>
        <v>315</v>
      </c>
      <c r="L133" s="159">
        <v>15</v>
      </c>
      <c r="M133" s="159">
        <f t="shared" si="3"/>
        <v>0</v>
      </c>
      <c r="N133" s="159">
        <v>0</v>
      </c>
      <c r="O133" s="159">
        <f t="shared" si="4"/>
        <v>0</v>
      </c>
      <c r="P133" s="159">
        <v>8.7999999999999995E-2</v>
      </c>
      <c r="Q133" s="159">
        <f t="shared" si="5"/>
        <v>0.09</v>
      </c>
      <c r="R133" s="159"/>
      <c r="S133" s="159" t="s">
        <v>158</v>
      </c>
      <c r="T133" s="159" t="s">
        <v>143</v>
      </c>
      <c r="U133" s="159">
        <v>0.69299999999999995</v>
      </c>
      <c r="V133" s="159">
        <f t="shared" si="6"/>
        <v>0.69</v>
      </c>
      <c r="W133" s="159"/>
      <c r="X133" s="159" t="s">
        <v>144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145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8">
        <v>48</v>
      </c>
      <c r="B134" s="179" t="s">
        <v>299</v>
      </c>
      <c r="C134" s="188" t="s">
        <v>300</v>
      </c>
      <c r="D134" s="180" t="s">
        <v>284</v>
      </c>
      <c r="E134" s="181">
        <v>3</v>
      </c>
      <c r="F134" s="182"/>
      <c r="G134" s="183">
        <f t="shared" si="0"/>
        <v>0</v>
      </c>
      <c r="H134" s="160">
        <v>0</v>
      </c>
      <c r="I134" s="159">
        <f t="shared" si="1"/>
        <v>0</v>
      </c>
      <c r="J134" s="160">
        <v>99</v>
      </c>
      <c r="K134" s="159">
        <f t="shared" si="2"/>
        <v>297</v>
      </c>
      <c r="L134" s="159">
        <v>15</v>
      </c>
      <c r="M134" s="159">
        <f t="shared" si="3"/>
        <v>0</v>
      </c>
      <c r="N134" s="159">
        <v>0</v>
      </c>
      <c r="O134" s="159">
        <f t="shared" si="4"/>
        <v>0</v>
      </c>
      <c r="P134" s="159">
        <v>1.56E-3</v>
      </c>
      <c r="Q134" s="159">
        <f t="shared" si="5"/>
        <v>0</v>
      </c>
      <c r="R134" s="159"/>
      <c r="S134" s="159" t="s">
        <v>158</v>
      </c>
      <c r="T134" s="159" t="s">
        <v>143</v>
      </c>
      <c r="U134" s="159">
        <v>0.217</v>
      </c>
      <c r="V134" s="159">
        <f t="shared" si="6"/>
        <v>0.65</v>
      </c>
      <c r="W134" s="159"/>
      <c r="X134" s="159" t="s">
        <v>144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145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8">
        <v>49</v>
      </c>
      <c r="B135" s="179" t="s">
        <v>301</v>
      </c>
      <c r="C135" s="188" t="s">
        <v>302</v>
      </c>
      <c r="D135" s="180" t="s">
        <v>157</v>
      </c>
      <c r="E135" s="181">
        <v>2</v>
      </c>
      <c r="F135" s="182"/>
      <c r="G135" s="183">
        <f t="shared" si="0"/>
        <v>0</v>
      </c>
      <c r="H135" s="160">
        <v>123.52</v>
      </c>
      <c r="I135" s="159">
        <f t="shared" si="1"/>
        <v>247.04</v>
      </c>
      <c r="J135" s="160">
        <v>283.48</v>
      </c>
      <c r="K135" s="159">
        <f t="shared" si="2"/>
        <v>566.96</v>
      </c>
      <c r="L135" s="159">
        <v>15</v>
      </c>
      <c r="M135" s="159">
        <f t="shared" si="3"/>
        <v>0</v>
      </c>
      <c r="N135" s="159">
        <v>1.8000000000000001E-4</v>
      </c>
      <c r="O135" s="159">
        <f t="shared" si="4"/>
        <v>0</v>
      </c>
      <c r="P135" s="159">
        <v>0</v>
      </c>
      <c r="Q135" s="159">
        <f t="shared" si="5"/>
        <v>0</v>
      </c>
      <c r="R135" s="159"/>
      <c r="S135" s="159" t="s">
        <v>158</v>
      </c>
      <c r="T135" s="159" t="s">
        <v>143</v>
      </c>
      <c r="U135" s="159">
        <v>0.47599999999999998</v>
      </c>
      <c r="V135" s="159">
        <f t="shared" si="6"/>
        <v>0.95</v>
      </c>
      <c r="W135" s="159"/>
      <c r="X135" s="159" t="s">
        <v>144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145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 x14ac:dyDescent="0.2">
      <c r="A136" s="178">
        <v>50</v>
      </c>
      <c r="B136" s="179" t="s">
        <v>303</v>
      </c>
      <c r="C136" s="188" t="s">
        <v>304</v>
      </c>
      <c r="D136" s="180" t="s">
        <v>157</v>
      </c>
      <c r="E136" s="181">
        <v>1</v>
      </c>
      <c r="F136" s="182"/>
      <c r="G136" s="183">
        <f t="shared" si="0"/>
        <v>0</v>
      </c>
      <c r="H136" s="160">
        <v>2014.27</v>
      </c>
      <c r="I136" s="159">
        <f t="shared" si="1"/>
        <v>2014.27</v>
      </c>
      <c r="J136" s="160">
        <v>363.73</v>
      </c>
      <c r="K136" s="159">
        <f t="shared" si="2"/>
        <v>363.73</v>
      </c>
      <c r="L136" s="159">
        <v>15</v>
      </c>
      <c r="M136" s="159">
        <f t="shared" si="3"/>
        <v>0</v>
      </c>
      <c r="N136" s="159">
        <v>1.5200000000000001E-3</v>
      </c>
      <c r="O136" s="159">
        <f t="shared" si="4"/>
        <v>0</v>
      </c>
      <c r="P136" s="159">
        <v>0</v>
      </c>
      <c r="Q136" s="159">
        <f t="shared" si="5"/>
        <v>0</v>
      </c>
      <c r="R136" s="159"/>
      <c r="S136" s="159" t="s">
        <v>158</v>
      </c>
      <c r="T136" s="159" t="s">
        <v>143</v>
      </c>
      <c r="U136" s="159">
        <v>0.58699999999999997</v>
      </c>
      <c r="V136" s="159">
        <f t="shared" si="6"/>
        <v>0.59</v>
      </c>
      <c r="W136" s="159"/>
      <c r="X136" s="159" t="s">
        <v>144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145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8">
        <v>51</v>
      </c>
      <c r="B137" s="179" t="s">
        <v>305</v>
      </c>
      <c r="C137" s="188" t="s">
        <v>306</v>
      </c>
      <c r="D137" s="180" t="s">
        <v>157</v>
      </c>
      <c r="E137" s="181">
        <v>1</v>
      </c>
      <c r="F137" s="182"/>
      <c r="G137" s="183">
        <f t="shared" si="0"/>
        <v>0</v>
      </c>
      <c r="H137" s="160">
        <v>85.89</v>
      </c>
      <c r="I137" s="159">
        <f t="shared" si="1"/>
        <v>85.89</v>
      </c>
      <c r="J137" s="160">
        <v>366.11</v>
      </c>
      <c r="K137" s="159">
        <f t="shared" si="2"/>
        <v>366.11</v>
      </c>
      <c r="L137" s="159">
        <v>15</v>
      </c>
      <c r="M137" s="159">
        <f t="shared" si="3"/>
        <v>0</v>
      </c>
      <c r="N137" s="159">
        <v>1.2999999999999999E-4</v>
      </c>
      <c r="O137" s="159">
        <f t="shared" si="4"/>
        <v>0</v>
      </c>
      <c r="P137" s="159">
        <v>0</v>
      </c>
      <c r="Q137" s="159">
        <f t="shared" si="5"/>
        <v>0</v>
      </c>
      <c r="R137" s="159"/>
      <c r="S137" s="159" t="s">
        <v>158</v>
      </c>
      <c r="T137" s="159" t="s">
        <v>143</v>
      </c>
      <c r="U137" s="159">
        <v>0.624</v>
      </c>
      <c r="V137" s="159">
        <f t="shared" si="6"/>
        <v>0.62</v>
      </c>
      <c r="W137" s="159"/>
      <c r="X137" s="159" t="s">
        <v>144</v>
      </c>
      <c r="Y137" s="150"/>
      <c r="Z137" s="150"/>
      <c r="AA137" s="150"/>
      <c r="AB137" s="150"/>
      <c r="AC137" s="150"/>
      <c r="AD137" s="150"/>
      <c r="AE137" s="150"/>
      <c r="AF137" s="150"/>
      <c r="AG137" s="150" t="s">
        <v>145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2.5" outlineLevel="1" x14ac:dyDescent="0.2">
      <c r="A138" s="178">
        <v>52</v>
      </c>
      <c r="B138" s="179" t="s">
        <v>307</v>
      </c>
      <c r="C138" s="188" t="s">
        <v>308</v>
      </c>
      <c r="D138" s="180" t="s">
        <v>157</v>
      </c>
      <c r="E138" s="181">
        <v>1</v>
      </c>
      <c r="F138" s="182"/>
      <c r="G138" s="183">
        <f t="shared" si="0"/>
        <v>0</v>
      </c>
      <c r="H138" s="160">
        <v>348.59</v>
      </c>
      <c r="I138" s="159">
        <f t="shared" si="1"/>
        <v>348.59</v>
      </c>
      <c r="J138" s="160">
        <v>150.41</v>
      </c>
      <c r="K138" s="159">
        <f t="shared" si="2"/>
        <v>150.41</v>
      </c>
      <c r="L138" s="159">
        <v>15</v>
      </c>
      <c r="M138" s="159">
        <f t="shared" si="3"/>
        <v>0</v>
      </c>
      <c r="N138" s="159">
        <v>9.0000000000000006E-5</v>
      </c>
      <c r="O138" s="159">
        <f t="shared" si="4"/>
        <v>0</v>
      </c>
      <c r="P138" s="159">
        <v>0</v>
      </c>
      <c r="Q138" s="159">
        <f t="shared" si="5"/>
        <v>0</v>
      </c>
      <c r="R138" s="159"/>
      <c r="S138" s="159" t="s">
        <v>158</v>
      </c>
      <c r="T138" s="159" t="s">
        <v>143</v>
      </c>
      <c r="U138" s="159">
        <v>0.246</v>
      </c>
      <c r="V138" s="159">
        <f t="shared" si="6"/>
        <v>0.25</v>
      </c>
      <c r="W138" s="159"/>
      <c r="X138" s="159" t="s">
        <v>144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145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2.5" outlineLevel="1" x14ac:dyDescent="0.2">
      <c r="A139" s="178">
        <v>53</v>
      </c>
      <c r="B139" s="179" t="s">
        <v>309</v>
      </c>
      <c r="C139" s="188" t="s">
        <v>310</v>
      </c>
      <c r="D139" s="180" t="s">
        <v>157</v>
      </c>
      <c r="E139" s="181">
        <v>5</v>
      </c>
      <c r="F139" s="182"/>
      <c r="G139" s="183">
        <f t="shared" si="0"/>
        <v>0</v>
      </c>
      <c r="H139" s="160">
        <v>206</v>
      </c>
      <c r="I139" s="159">
        <f t="shared" si="1"/>
        <v>1030</v>
      </c>
      <c r="J139" s="160">
        <v>0</v>
      </c>
      <c r="K139" s="159">
        <f t="shared" si="2"/>
        <v>0</v>
      </c>
      <c r="L139" s="159">
        <v>15</v>
      </c>
      <c r="M139" s="159">
        <f t="shared" si="3"/>
        <v>0</v>
      </c>
      <c r="N139" s="159">
        <v>9.0000000000000006E-5</v>
      </c>
      <c r="O139" s="159">
        <f t="shared" si="4"/>
        <v>0</v>
      </c>
      <c r="P139" s="159">
        <v>0</v>
      </c>
      <c r="Q139" s="159">
        <f t="shared" si="5"/>
        <v>0</v>
      </c>
      <c r="R139" s="159" t="s">
        <v>311</v>
      </c>
      <c r="S139" s="159" t="s">
        <v>158</v>
      </c>
      <c r="T139" s="159" t="s">
        <v>143</v>
      </c>
      <c r="U139" s="159">
        <v>0</v>
      </c>
      <c r="V139" s="159">
        <f t="shared" si="6"/>
        <v>0</v>
      </c>
      <c r="W139" s="159"/>
      <c r="X139" s="159" t="s">
        <v>312</v>
      </c>
      <c r="Y139" s="150"/>
      <c r="Z139" s="150"/>
      <c r="AA139" s="150"/>
      <c r="AB139" s="150"/>
      <c r="AC139" s="150"/>
      <c r="AD139" s="150"/>
      <c r="AE139" s="150"/>
      <c r="AF139" s="150"/>
      <c r="AG139" s="150" t="s">
        <v>313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8">
        <v>54</v>
      </c>
      <c r="B140" s="179" t="s">
        <v>314</v>
      </c>
      <c r="C140" s="188" t="s">
        <v>315</v>
      </c>
      <c r="D140" s="180" t="s">
        <v>157</v>
      </c>
      <c r="E140" s="181">
        <v>1</v>
      </c>
      <c r="F140" s="182"/>
      <c r="G140" s="183">
        <f t="shared" si="0"/>
        <v>0</v>
      </c>
      <c r="H140" s="160">
        <v>2079</v>
      </c>
      <c r="I140" s="159">
        <f t="shared" si="1"/>
        <v>2079</v>
      </c>
      <c r="J140" s="160">
        <v>0</v>
      </c>
      <c r="K140" s="159">
        <f t="shared" si="2"/>
        <v>0</v>
      </c>
      <c r="L140" s="159">
        <v>15</v>
      </c>
      <c r="M140" s="159">
        <f t="shared" si="3"/>
        <v>0</v>
      </c>
      <c r="N140" s="159">
        <v>3.2000000000000002E-3</v>
      </c>
      <c r="O140" s="159">
        <f t="shared" si="4"/>
        <v>0</v>
      </c>
      <c r="P140" s="159">
        <v>0</v>
      </c>
      <c r="Q140" s="159">
        <f t="shared" si="5"/>
        <v>0</v>
      </c>
      <c r="R140" s="159" t="s">
        <v>311</v>
      </c>
      <c r="S140" s="159" t="s">
        <v>158</v>
      </c>
      <c r="T140" s="159" t="s">
        <v>143</v>
      </c>
      <c r="U140" s="159">
        <v>0</v>
      </c>
      <c r="V140" s="159">
        <f t="shared" si="6"/>
        <v>0</v>
      </c>
      <c r="W140" s="159"/>
      <c r="X140" s="159" t="s">
        <v>312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313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2">
        <v>55</v>
      </c>
      <c r="B141" s="173" t="s">
        <v>316</v>
      </c>
      <c r="C141" s="186" t="s">
        <v>317</v>
      </c>
      <c r="D141" s="174" t="s">
        <v>157</v>
      </c>
      <c r="E141" s="175">
        <v>1</v>
      </c>
      <c r="F141" s="176"/>
      <c r="G141" s="177">
        <f t="shared" si="0"/>
        <v>0</v>
      </c>
      <c r="H141" s="160">
        <v>1734</v>
      </c>
      <c r="I141" s="159">
        <f t="shared" si="1"/>
        <v>1734</v>
      </c>
      <c r="J141" s="160">
        <v>0</v>
      </c>
      <c r="K141" s="159">
        <f t="shared" si="2"/>
        <v>0</v>
      </c>
      <c r="L141" s="159">
        <v>15</v>
      </c>
      <c r="M141" s="159">
        <f t="shared" si="3"/>
        <v>0</v>
      </c>
      <c r="N141" s="159">
        <v>8.0000000000000004E-4</v>
      </c>
      <c r="O141" s="159">
        <f t="shared" si="4"/>
        <v>0</v>
      </c>
      <c r="P141" s="159">
        <v>0</v>
      </c>
      <c r="Q141" s="159">
        <f t="shared" si="5"/>
        <v>0</v>
      </c>
      <c r="R141" s="159" t="s">
        <v>311</v>
      </c>
      <c r="S141" s="159" t="s">
        <v>158</v>
      </c>
      <c r="T141" s="159" t="s">
        <v>143</v>
      </c>
      <c r="U141" s="159">
        <v>0</v>
      </c>
      <c r="V141" s="159">
        <f t="shared" si="6"/>
        <v>0</v>
      </c>
      <c r="W141" s="159"/>
      <c r="X141" s="159" t="s">
        <v>312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313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22.5" outlineLevel="1" x14ac:dyDescent="0.2">
      <c r="A142" s="157"/>
      <c r="B142" s="158"/>
      <c r="C142" s="187" t="s">
        <v>318</v>
      </c>
      <c r="D142" s="161"/>
      <c r="E142" s="162">
        <v>1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147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57"/>
      <c r="B143" s="158"/>
      <c r="C143" s="187" t="s">
        <v>319</v>
      </c>
      <c r="D143" s="161"/>
      <c r="E143" s="162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147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87" t="s">
        <v>320</v>
      </c>
      <c r="D144" s="161"/>
      <c r="E144" s="162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147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8">
        <v>56</v>
      </c>
      <c r="B145" s="179" t="s">
        <v>321</v>
      </c>
      <c r="C145" s="188" t="s">
        <v>322</v>
      </c>
      <c r="D145" s="180" t="s">
        <v>157</v>
      </c>
      <c r="E145" s="181">
        <v>1</v>
      </c>
      <c r="F145" s="182"/>
      <c r="G145" s="183">
        <f>ROUND(E145*F145,2)</f>
        <v>0</v>
      </c>
      <c r="H145" s="160">
        <v>1791</v>
      </c>
      <c r="I145" s="159">
        <f>ROUND(E145*H145,2)</f>
        <v>1791</v>
      </c>
      <c r="J145" s="160">
        <v>0</v>
      </c>
      <c r="K145" s="159">
        <f>ROUND(E145*J145,2)</f>
        <v>0</v>
      </c>
      <c r="L145" s="159">
        <v>15</v>
      </c>
      <c r="M145" s="159">
        <f>G145*(1+L145/100)</f>
        <v>0</v>
      </c>
      <c r="N145" s="159">
        <v>8.9999999999999998E-4</v>
      </c>
      <c r="O145" s="159">
        <f>ROUND(E145*N145,2)</f>
        <v>0</v>
      </c>
      <c r="P145" s="159">
        <v>0</v>
      </c>
      <c r="Q145" s="159">
        <f>ROUND(E145*P145,2)</f>
        <v>0</v>
      </c>
      <c r="R145" s="159" t="s">
        <v>311</v>
      </c>
      <c r="S145" s="159" t="s">
        <v>158</v>
      </c>
      <c r="T145" s="159" t="s">
        <v>143</v>
      </c>
      <c r="U145" s="159">
        <v>0</v>
      </c>
      <c r="V145" s="159">
        <f>ROUND(E145*U145,2)</f>
        <v>0</v>
      </c>
      <c r="W145" s="159"/>
      <c r="X145" s="159" t="s">
        <v>312</v>
      </c>
      <c r="Y145" s="150"/>
      <c r="Z145" s="150"/>
      <c r="AA145" s="150"/>
      <c r="AB145" s="150"/>
      <c r="AC145" s="150"/>
      <c r="AD145" s="150"/>
      <c r="AE145" s="150"/>
      <c r="AF145" s="150"/>
      <c r="AG145" s="150" t="s">
        <v>313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78">
        <v>57</v>
      </c>
      <c r="B146" s="179" t="s">
        <v>323</v>
      </c>
      <c r="C146" s="188" t="s">
        <v>324</v>
      </c>
      <c r="D146" s="180" t="s">
        <v>157</v>
      </c>
      <c r="E146" s="181">
        <v>1</v>
      </c>
      <c r="F146" s="182"/>
      <c r="G146" s="183">
        <f>ROUND(E146*F146,2)</f>
        <v>0</v>
      </c>
      <c r="H146" s="160">
        <v>111</v>
      </c>
      <c r="I146" s="159">
        <f>ROUND(E146*H146,2)</f>
        <v>111</v>
      </c>
      <c r="J146" s="160">
        <v>0</v>
      </c>
      <c r="K146" s="159">
        <f>ROUND(E146*J146,2)</f>
        <v>0</v>
      </c>
      <c r="L146" s="159">
        <v>15</v>
      </c>
      <c r="M146" s="159">
        <f>G146*(1+L146/100)</f>
        <v>0</v>
      </c>
      <c r="N146" s="159">
        <v>2.5999999999999998E-4</v>
      </c>
      <c r="O146" s="159">
        <f>ROUND(E146*N146,2)</f>
        <v>0</v>
      </c>
      <c r="P146" s="159">
        <v>0</v>
      </c>
      <c r="Q146" s="159">
        <f>ROUND(E146*P146,2)</f>
        <v>0</v>
      </c>
      <c r="R146" s="159" t="s">
        <v>311</v>
      </c>
      <c r="S146" s="159" t="s">
        <v>158</v>
      </c>
      <c r="T146" s="159" t="s">
        <v>143</v>
      </c>
      <c r="U146" s="159">
        <v>0</v>
      </c>
      <c r="V146" s="159">
        <f>ROUND(E146*U146,2)</f>
        <v>0</v>
      </c>
      <c r="W146" s="159"/>
      <c r="X146" s="159" t="s">
        <v>312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313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8">
        <v>58</v>
      </c>
      <c r="B147" s="179" t="s">
        <v>325</v>
      </c>
      <c r="C147" s="188" t="s">
        <v>326</v>
      </c>
      <c r="D147" s="180" t="s">
        <v>157</v>
      </c>
      <c r="E147" s="181">
        <v>1</v>
      </c>
      <c r="F147" s="182"/>
      <c r="G147" s="183">
        <f>ROUND(E147*F147,2)</f>
        <v>0</v>
      </c>
      <c r="H147" s="160">
        <v>128</v>
      </c>
      <c r="I147" s="159">
        <f>ROUND(E147*H147,2)</f>
        <v>128</v>
      </c>
      <c r="J147" s="160">
        <v>0</v>
      </c>
      <c r="K147" s="159">
        <f>ROUND(E147*J147,2)</f>
        <v>0</v>
      </c>
      <c r="L147" s="159">
        <v>15</v>
      </c>
      <c r="M147" s="159">
        <f>G147*(1+L147/100)</f>
        <v>0</v>
      </c>
      <c r="N147" s="159">
        <v>2.0000000000000002E-5</v>
      </c>
      <c r="O147" s="159">
        <f>ROUND(E147*N147,2)</f>
        <v>0</v>
      </c>
      <c r="P147" s="159">
        <v>0</v>
      </c>
      <c r="Q147" s="159">
        <f>ROUND(E147*P147,2)</f>
        <v>0</v>
      </c>
      <c r="R147" s="159" t="s">
        <v>311</v>
      </c>
      <c r="S147" s="159" t="s">
        <v>158</v>
      </c>
      <c r="T147" s="159" t="s">
        <v>143</v>
      </c>
      <c r="U147" s="159">
        <v>0</v>
      </c>
      <c r="V147" s="159">
        <f>ROUND(E147*U147,2)</f>
        <v>0</v>
      </c>
      <c r="W147" s="159"/>
      <c r="X147" s="159" t="s">
        <v>312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313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2">
        <v>59</v>
      </c>
      <c r="B148" s="173" t="s">
        <v>327</v>
      </c>
      <c r="C148" s="186" t="s">
        <v>328</v>
      </c>
      <c r="D148" s="174" t="s">
        <v>157</v>
      </c>
      <c r="E148" s="175">
        <v>1</v>
      </c>
      <c r="F148" s="176"/>
      <c r="G148" s="177">
        <f>ROUND(E148*F148,2)</f>
        <v>0</v>
      </c>
      <c r="H148" s="160">
        <v>4405</v>
      </c>
      <c r="I148" s="159">
        <f>ROUND(E148*H148,2)</f>
        <v>4405</v>
      </c>
      <c r="J148" s="160">
        <v>0</v>
      </c>
      <c r="K148" s="159">
        <f>ROUND(E148*J148,2)</f>
        <v>0</v>
      </c>
      <c r="L148" s="159">
        <v>15</v>
      </c>
      <c r="M148" s="159">
        <f>G148*(1+L148/100)</f>
        <v>0</v>
      </c>
      <c r="N148" s="159">
        <v>1.2999999999999999E-2</v>
      </c>
      <c r="O148" s="159">
        <f>ROUND(E148*N148,2)</f>
        <v>0.01</v>
      </c>
      <c r="P148" s="159">
        <v>0</v>
      </c>
      <c r="Q148" s="159">
        <f>ROUND(E148*P148,2)</f>
        <v>0</v>
      </c>
      <c r="R148" s="159" t="s">
        <v>311</v>
      </c>
      <c r="S148" s="159" t="s">
        <v>158</v>
      </c>
      <c r="T148" s="159" t="s">
        <v>143</v>
      </c>
      <c r="U148" s="159">
        <v>0</v>
      </c>
      <c r="V148" s="159">
        <f>ROUND(E148*U148,2)</f>
        <v>0</v>
      </c>
      <c r="W148" s="159"/>
      <c r="X148" s="159" t="s">
        <v>312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313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33.75" outlineLevel="1" x14ac:dyDescent="0.2">
      <c r="A149" s="157"/>
      <c r="B149" s="158"/>
      <c r="C149" s="187" t="s">
        <v>329</v>
      </c>
      <c r="D149" s="161"/>
      <c r="E149" s="162">
        <v>1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147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87" t="s">
        <v>330</v>
      </c>
      <c r="D150" s="161"/>
      <c r="E150" s="162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147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2">
        <v>60</v>
      </c>
      <c r="B151" s="173" t="s">
        <v>331</v>
      </c>
      <c r="C151" s="186" t="s">
        <v>332</v>
      </c>
      <c r="D151" s="174" t="s">
        <v>157</v>
      </c>
      <c r="E151" s="175">
        <v>1</v>
      </c>
      <c r="F151" s="176"/>
      <c r="G151" s="177">
        <f>ROUND(E151*F151,2)</f>
        <v>0</v>
      </c>
      <c r="H151" s="160">
        <v>9375</v>
      </c>
      <c r="I151" s="159">
        <f>ROUND(E151*H151,2)</f>
        <v>9375</v>
      </c>
      <c r="J151" s="160">
        <v>0</v>
      </c>
      <c r="K151" s="159">
        <f>ROUND(E151*J151,2)</f>
        <v>0</v>
      </c>
      <c r="L151" s="159">
        <v>15</v>
      </c>
      <c r="M151" s="159">
        <f>G151*(1+L151/100)</f>
        <v>0</v>
      </c>
      <c r="N151" s="159">
        <v>1.6E-2</v>
      </c>
      <c r="O151" s="159">
        <f>ROUND(E151*N151,2)</f>
        <v>0.02</v>
      </c>
      <c r="P151" s="159">
        <v>0</v>
      </c>
      <c r="Q151" s="159">
        <f>ROUND(E151*P151,2)</f>
        <v>0</v>
      </c>
      <c r="R151" s="159" t="s">
        <v>311</v>
      </c>
      <c r="S151" s="159" t="s">
        <v>158</v>
      </c>
      <c r="T151" s="159" t="s">
        <v>143</v>
      </c>
      <c r="U151" s="159">
        <v>0</v>
      </c>
      <c r="V151" s="159">
        <f>ROUND(E151*U151,2)</f>
        <v>0</v>
      </c>
      <c r="W151" s="159"/>
      <c r="X151" s="159" t="s">
        <v>312</v>
      </c>
      <c r="Y151" s="150"/>
      <c r="Z151" s="150"/>
      <c r="AA151" s="150"/>
      <c r="AB151" s="150"/>
      <c r="AC151" s="150"/>
      <c r="AD151" s="150"/>
      <c r="AE151" s="150"/>
      <c r="AF151" s="150"/>
      <c r="AG151" s="150" t="s">
        <v>313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57"/>
      <c r="B152" s="158"/>
      <c r="C152" s="187" t="s">
        <v>333</v>
      </c>
      <c r="D152" s="161"/>
      <c r="E152" s="162">
        <v>1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147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1" x14ac:dyDescent="0.2">
      <c r="A153" s="157"/>
      <c r="B153" s="158"/>
      <c r="C153" s="187" t="s">
        <v>334</v>
      </c>
      <c r="D153" s="161"/>
      <c r="E153" s="16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147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87" t="s">
        <v>335</v>
      </c>
      <c r="D154" s="161"/>
      <c r="E154" s="162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147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2">
        <v>61</v>
      </c>
      <c r="B155" s="173" t="s">
        <v>336</v>
      </c>
      <c r="C155" s="186" t="s">
        <v>337</v>
      </c>
      <c r="D155" s="174" t="s">
        <v>157</v>
      </c>
      <c r="E155" s="175">
        <v>1</v>
      </c>
      <c r="F155" s="176"/>
      <c r="G155" s="177">
        <f>ROUND(E155*F155,2)</f>
        <v>0</v>
      </c>
      <c r="H155" s="160">
        <v>3147</v>
      </c>
      <c r="I155" s="159">
        <f>ROUND(E155*H155,2)</f>
        <v>3147</v>
      </c>
      <c r="J155" s="160">
        <v>0</v>
      </c>
      <c r="K155" s="159">
        <f>ROUND(E155*J155,2)</f>
        <v>0</v>
      </c>
      <c r="L155" s="159">
        <v>15</v>
      </c>
      <c r="M155" s="159">
        <f>G155*(1+L155/100)</f>
        <v>0</v>
      </c>
      <c r="N155" s="159">
        <v>7.0000000000000001E-3</v>
      </c>
      <c r="O155" s="159">
        <f>ROUND(E155*N155,2)</f>
        <v>0.01</v>
      </c>
      <c r="P155" s="159">
        <v>0</v>
      </c>
      <c r="Q155" s="159">
        <f>ROUND(E155*P155,2)</f>
        <v>0</v>
      </c>
      <c r="R155" s="159" t="s">
        <v>311</v>
      </c>
      <c r="S155" s="159" t="s">
        <v>158</v>
      </c>
      <c r="T155" s="159" t="s">
        <v>143</v>
      </c>
      <c r="U155" s="159">
        <v>0</v>
      </c>
      <c r="V155" s="159">
        <f>ROUND(E155*U155,2)</f>
        <v>0</v>
      </c>
      <c r="W155" s="159"/>
      <c r="X155" s="159" t="s">
        <v>312</v>
      </c>
      <c r="Y155" s="150"/>
      <c r="Z155" s="150"/>
      <c r="AA155" s="150"/>
      <c r="AB155" s="150"/>
      <c r="AC155" s="150"/>
      <c r="AD155" s="150"/>
      <c r="AE155" s="150"/>
      <c r="AF155" s="150"/>
      <c r="AG155" s="150" t="s">
        <v>313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57"/>
      <c r="B156" s="158"/>
      <c r="C156" s="187" t="s">
        <v>338</v>
      </c>
      <c r="D156" s="161"/>
      <c r="E156" s="162">
        <v>1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147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 x14ac:dyDescent="0.2">
      <c r="A157" s="157"/>
      <c r="B157" s="158"/>
      <c r="C157" s="187" t="s">
        <v>339</v>
      </c>
      <c r="D157" s="161"/>
      <c r="E157" s="162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147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 x14ac:dyDescent="0.2">
      <c r="A158" s="157"/>
      <c r="B158" s="158"/>
      <c r="C158" s="187" t="s">
        <v>340</v>
      </c>
      <c r="D158" s="161"/>
      <c r="E158" s="162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147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2">
        <v>62</v>
      </c>
      <c r="B159" s="173" t="s">
        <v>341</v>
      </c>
      <c r="C159" s="186" t="s">
        <v>342</v>
      </c>
      <c r="D159" s="174" t="s">
        <v>157</v>
      </c>
      <c r="E159" s="175">
        <v>1</v>
      </c>
      <c r="F159" s="176"/>
      <c r="G159" s="177">
        <f>ROUND(E159*F159,2)</f>
        <v>0</v>
      </c>
      <c r="H159" s="160">
        <v>4874</v>
      </c>
      <c r="I159" s="159">
        <f>ROUND(E159*H159,2)</f>
        <v>4874</v>
      </c>
      <c r="J159" s="160">
        <v>0</v>
      </c>
      <c r="K159" s="159">
        <f>ROUND(E159*J159,2)</f>
        <v>0</v>
      </c>
      <c r="L159" s="159">
        <v>15</v>
      </c>
      <c r="M159" s="159">
        <f>G159*(1+L159/100)</f>
        <v>0</v>
      </c>
      <c r="N159" s="159">
        <v>2.7E-2</v>
      </c>
      <c r="O159" s="159">
        <f>ROUND(E159*N159,2)</f>
        <v>0.03</v>
      </c>
      <c r="P159" s="159">
        <v>0</v>
      </c>
      <c r="Q159" s="159">
        <f>ROUND(E159*P159,2)</f>
        <v>0</v>
      </c>
      <c r="R159" s="159" t="s">
        <v>311</v>
      </c>
      <c r="S159" s="159" t="s">
        <v>158</v>
      </c>
      <c r="T159" s="159" t="s">
        <v>143</v>
      </c>
      <c r="U159" s="159">
        <v>0</v>
      </c>
      <c r="V159" s="159">
        <f>ROUND(E159*U159,2)</f>
        <v>0</v>
      </c>
      <c r="W159" s="159"/>
      <c r="X159" s="159" t="s">
        <v>312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313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57"/>
      <c r="B160" s="158"/>
      <c r="C160" s="187" t="s">
        <v>343</v>
      </c>
      <c r="D160" s="161"/>
      <c r="E160" s="162">
        <v>1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147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2.5" outlineLevel="1" x14ac:dyDescent="0.2">
      <c r="A161" s="157"/>
      <c r="B161" s="158"/>
      <c r="C161" s="187" t="s">
        <v>344</v>
      </c>
      <c r="D161" s="161"/>
      <c r="E161" s="162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147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2.5" outlineLevel="1" x14ac:dyDescent="0.2">
      <c r="A162" s="157"/>
      <c r="B162" s="158"/>
      <c r="C162" s="187" t="s">
        <v>345</v>
      </c>
      <c r="D162" s="161"/>
      <c r="E162" s="162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147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8">
        <v>63</v>
      </c>
      <c r="B163" s="179" t="s">
        <v>346</v>
      </c>
      <c r="C163" s="188" t="s">
        <v>347</v>
      </c>
      <c r="D163" s="180" t="s">
        <v>0</v>
      </c>
      <c r="E163" s="181">
        <v>403.21</v>
      </c>
      <c r="F163" s="182"/>
      <c r="G163" s="183">
        <f>ROUND(E163*F163,2)</f>
        <v>0</v>
      </c>
      <c r="H163" s="160">
        <v>0</v>
      </c>
      <c r="I163" s="159">
        <f>ROUND(E163*H163,2)</f>
        <v>0</v>
      </c>
      <c r="J163" s="160">
        <v>2</v>
      </c>
      <c r="K163" s="159">
        <f>ROUND(E163*J163,2)</f>
        <v>806.42</v>
      </c>
      <c r="L163" s="159">
        <v>15</v>
      </c>
      <c r="M163" s="159">
        <f>G163*(1+L163/100)</f>
        <v>0</v>
      </c>
      <c r="N163" s="159">
        <v>0</v>
      </c>
      <c r="O163" s="159">
        <f>ROUND(E163*N163,2)</f>
        <v>0</v>
      </c>
      <c r="P163" s="159">
        <v>0</v>
      </c>
      <c r="Q163" s="159">
        <f>ROUND(E163*P163,2)</f>
        <v>0</v>
      </c>
      <c r="R163" s="159"/>
      <c r="S163" s="159" t="s">
        <v>158</v>
      </c>
      <c r="T163" s="159" t="s">
        <v>143</v>
      </c>
      <c r="U163" s="159">
        <v>0</v>
      </c>
      <c r="V163" s="159">
        <f>ROUND(E163*U163,2)</f>
        <v>0</v>
      </c>
      <c r="W163" s="159"/>
      <c r="X163" s="159" t="s">
        <v>272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273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x14ac:dyDescent="0.2">
      <c r="A164" s="166" t="s">
        <v>139</v>
      </c>
      <c r="B164" s="167" t="s">
        <v>80</v>
      </c>
      <c r="C164" s="185" t="s">
        <v>81</v>
      </c>
      <c r="D164" s="168"/>
      <c r="E164" s="169"/>
      <c r="F164" s="170"/>
      <c r="G164" s="171">
        <f>SUMIF(AG165:AG167,"&lt;&gt;NOR",G165:G167)</f>
        <v>0</v>
      </c>
      <c r="H164" s="165"/>
      <c r="I164" s="165">
        <f>SUM(I165:I167)</f>
        <v>810</v>
      </c>
      <c r="J164" s="165"/>
      <c r="K164" s="165">
        <f>SUM(K165:K167)</f>
        <v>532</v>
      </c>
      <c r="L164" s="165"/>
      <c r="M164" s="165">
        <f>SUM(M165:M167)</f>
        <v>0</v>
      </c>
      <c r="N164" s="165"/>
      <c r="O164" s="165">
        <f>SUM(O165:O167)</f>
        <v>0</v>
      </c>
      <c r="P164" s="165"/>
      <c r="Q164" s="165">
        <f>SUM(Q165:Q167)</f>
        <v>0</v>
      </c>
      <c r="R164" s="165"/>
      <c r="S164" s="165"/>
      <c r="T164" s="165"/>
      <c r="U164" s="165"/>
      <c r="V164" s="165">
        <f>SUM(V165:V167)</f>
        <v>1</v>
      </c>
      <c r="W164" s="165"/>
      <c r="X164" s="165"/>
      <c r="AG164" t="s">
        <v>140</v>
      </c>
    </row>
    <row r="165" spans="1:60" outlineLevel="1" x14ac:dyDescent="0.2">
      <c r="A165" s="178">
        <v>64</v>
      </c>
      <c r="B165" s="179" t="s">
        <v>348</v>
      </c>
      <c r="C165" s="188" t="s">
        <v>349</v>
      </c>
      <c r="D165" s="180" t="s">
        <v>157</v>
      </c>
      <c r="E165" s="181">
        <v>2</v>
      </c>
      <c r="F165" s="182"/>
      <c r="G165" s="183">
        <f>ROUND(E165*F165,2)</f>
        <v>0</v>
      </c>
      <c r="H165" s="160">
        <v>0</v>
      </c>
      <c r="I165" s="159">
        <f>ROUND(E165*H165,2)</f>
        <v>0</v>
      </c>
      <c r="J165" s="160">
        <v>266</v>
      </c>
      <c r="K165" s="159">
        <f>ROUND(E165*J165,2)</f>
        <v>532</v>
      </c>
      <c r="L165" s="159">
        <v>15</v>
      </c>
      <c r="M165" s="159">
        <f>G165*(1+L165/100)</f>
        <v>0</v>
      </c>
      <c r="N165" s="159">
        <v>0</v>
      </c>
      <c r="O165" s="159">
        <f>ROUND(E165*N165,2)</f>
        <v>0</v>
      </c>
      <c r="P165" s="159">
        <v>0</v>
      </c>
      <c r="Q165" s="159">
        <f>ROUND(E165*P165,2)</f>
        <v>0</v>
      </c>
      <c r="R165" s="159"/>
      <c r="S165" s="159" t="s">
        <v>158</v>
      </c>
      <c r="T165" s="159" t="s">
        <v>143</v>
      </c>
      <c r="U165" s="159">
        <v>0.5</v>
      </c>
      <c r="V165" s="159">
        <f>ROUND(E165*U165,2)</f>
        <v>1</v>
      </c>
      <c r="W165" s="159"/>
      <c r="X165" s="159" t="s">
        <v>144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145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72">
        <v>65</v>
      </c>
      <c r="B166" s="173" t="s">
        <v>350</v>
      </c>
      <c r="C166" s="186" t="s">
        <v>351</v>
      </c>
      <c r="D166" s="174" t="s">
        <v>157</v>
      </c>
      <c r="E166" s="175">
        <v>2</v>
      </c>
      <c r="F166" s="176"/>
      <c r="G166" s="177">
        <f>ROUND(E166*F166,2)</f>
        <v>0</v>
      </c>
      <c r="H166" s="160">
        <v>405</v>
      </c>
      <c r="I166" s="159">
        <f>ROUND(E166*H166,2)</f>
        <v>810</v>
      </c>
      <c r="J166" s="160">
        <v>0</v>
      </c>
      <c r="K166" s="159">
        <f>ROUND(E166*J166,2)</f>
        <v>0</v>
      </c>
      <c r="L166" s="159">
        <v>15</v>
      </c>
      <c r="M166" s="159">
        <f>G166*(1+L166/100)</f>
        <v>0</v>
      </c>
      <c r="N166" s="159">
        <v>5.9000000000000003E-4</v>
      </c>
      <c r="O166" s="159">
        <f>ROUND(E166*N166,2)</f>
        <v>0</v>
      </c>
      <c r="P166" s="159">
        <v>0</v>
      </c>
      <c r="Q166" s="159">
        <f>ROUND(E166*P166,2)</f>
        <v>0</v>
      </c>
      <c r="R166" s="159" t="s">
        <v>311</v>
      </c>
      <c r="S166" s="159" t="s">
        <v>158</v>
      </c>
      <c r="T166" s="159" t="s">
        <v>143</v>
      </c>
      <c r="U166" s="159">
        <v>0</v>
      </c>
      <c r="V166" s="159">
        <f>ROUND(E166*U166,2)</f>
        <v>0</v>
      </c>
      <c r="W166" s="159"/>
      <c r="X166" s="159" t="s">
        <v>312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313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57"/>
      <c r="B167" s="158"/>
      <c r="C167" s="187" t="s">
        <v>352</v>
      </c>
      <c r="D167" s="161"/>
      <c r="E167" s="162">
        <v>2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147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x14ac:dyDescent="0.2">
      <c r="A168" s="166" t="s">
        <v>139</v>
      </c>
      <c r="B168" s="167" t="s">
        <v>82</v>
      </c>
      <c r="C168" s="185" t="s">
        <v>83</v>
      </c>
      <c r="D168" s="168"/>
      <c r="E168" s="169"/>
      <c r="F168" s="170"/>
      <c r="G168" s="171">
        <f>SUMIF(AG169:AG178,"&lt;&gt;NOR",G169:G178)</f>
        <v>0</v>
      </c>
      <c r="H168" s="165"/>
      <c r="I168" s="165">
        <f>SUM(I169:I178)</f>
        <v>10360.06</v>
      </c>
      <c r="J168" s="165"/>
      <c r="K168" s="165">
        <f>SUM(K169:K178)</f>
        <v>1666.22</v>
      </c>
      <c r="L168" s="165"/>
      <c r="M168" s="165">
        <f>SUM(M169:M178)</f>
        <v>0</v>
      </c>
      <c r="N168" s="165"/>
      <c r="O168" s="165">
        <f>SUM(O169:O178)</f>
        <v>0.04</v>
      </c>
      <c r="P168" s="165"/>
      <c r="Q168" s="165">
        <f>SUM(Q169:Q178)</f>
        <v>0.02</v>
      </c>
      <c r="R168" s="165"/>
      <c r="S168" s="165"/>
      <c r="T168" s="165"/>
      <c r="U168" s="165"/>
      <c r="V168" s="165">
        <f>SUM(V169:V178)</f>
        <v>2.73</v>
      </c>
      <c r="W168" s="165"/>
      <c r="X168" s="165"/>
      <c r="AG168" t="s">
        <v>140</v>
      </c>
    </row>
    <row r="169" spans="1:60" outlineLevel="1" x14ac:dyDescent="0.2">
      <c r="A169" s="178">
        <v>66</v>
      </c>
      <c r="B169" s="179" t="s">
        <v>353</v>
      </c>
      <c r="C169" s="188" t="s">
        <v>354</v>
      </c>
      <c r="D169" s="180" t="s">
        <v>157</v>
      </c>
      <c r="E169" s="181">
        <v>2</v>
      </c>
      <c r="F169" s="182"/>
      <c r="G169" s="183">
        <f>ROUND(E169*F169,2)</f>
        <v>0</v>
      </c>
      <c r="H169" s="160">
        <v>107.73</v>
      </c>
      <c r="I169" s="159">
        <f>ROUND(E169*H169,2)</f>
        <v>215.46</v>
      </c>
      <c r="J169" s="160">
        <v>396.27</v>
      </c>
      <c r="K169" s="159">
        <f>ROUND(E169*J169,2)</f>
        <v>792.54</v>
      </c>
      <c r="L169" s="159">
        <v>15</v>
      </c>
      <c r="M169" s="159">
        <f>G169*(1+L169/100)</f>
        <v>0</v>
      </c>
      <c r="N169" s="159">
        <v>0</v>
      </c>
      <c r="O169" s="159">
        <f>ROUND(E169*N169,2)</f>
        <v>0</v>
      </c>
      <c r="P169" s="159">
        <v>0</v>
      </c>
      <c r="Q169" s="159">
        <f>ROUND(E169*P169,2)</f>
        <v>0</v>
      </c>
      <c r="R169" s="159"/>
      <c r="S169" s="159" t="s">
        <v>158</v>
      </c>
      <c r="T169" s="159" t="s">
        <v>143</v>
      </c>
      <c r="U169" s="159">
        <v>0.86799999999999999</v>
      </c>
      <c r="V169" s="159">
        <f>ROUND(E169*U169,2)</f>
        <v>1.74</v>
      </c>
      <c r="W169" s="159"/>
      <c r="X169" s="159" t="s">
        <v>144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145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72">
        <v>67</v>
      </c>
      <c r="B170" s="173" t="s">
        <v>355</v>
      </c>
      <c r="C170" s="186" t="s">
        <v>356</v>
      </c>
      <c r="D170" s="174" t="s">
        <v>157</v>
      </c>
      <c r="E170" s="175">
        <v>2</v>
      </c>
      <c r="F170" s="176"/>
      <c r="G170" s="177">
        <f>ROUND(E170*F170,2)</f>
        <v>0</v>
      </c>
      <c r="H170" s="160">
        <v>12.3</v>
      </c>
      <c r="I170" s="159">
        <f>ROUND(E170*H170,2)</f>
        <v>24.6</v>
      </c>
      <c r="J170" s="160">
        <v>126.7</v>
      </c>
      <c r="K170" s="159">
        <f>ROUND(E170*J170,2)</f>
        <v>253.4</v>
      </c>
      <c r="L170" s="159">
        <v>15</v>
      </c>
      <c r="M170" s="159">
        <f>G170*(1+L170/100)</f>
        <v>0</v>
      </c>
      <c r="N170" s="159">
        <v>5.0000000000000002E-5</v>
      </c>
      <c r="O170" s="159">
        <f>ROUND(E170*N170,2)</f>
        <v>0</v>
      </c>
      <c r="P170" s="159">
        <v>1.235E-2</v>
      </c>
      <c r="Q170" s="159">
        <f>ROUND(E170*P170,2)</f>
        <v>0.02</v>
      </c>
      <c r="R170" s="159"/>
      <c r="S170" s="159" t="s">
        <v>158</v>
      </c>
      <c r="T170" s="159" t="s">
        <v>143</v>
      </c>
      <c r="U170" s="159">
        <v>0.23699999999999999</v>
      </c>
      <c r="V170" s="159">
        <f>ROUND(E170*U170,2)</f>
        <v>0.47</v>
      </c>
      <c r="W170" s="159"/>
      <c r="X170" s="159" t="s">
        <v>144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145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57"/>
      <c r="B171" s="158"/>
      <c r="C171" s="187" t="s">
        <v>357</v>
      </c>
      <c r="D171" s="161"/>
      <c r="E171" s="162">
        <v>2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147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8">
        <v>68</v>
      </c>
      <c r="B172" s="179" t="s">
        <v>358</v>
      </c>
      <c r="C172" s="188" t="s">
        <v>359</v>
      </c>
      <c r="D172" s="180" t="s">
        <v>162</v>
      </c>
      <c r="E172" s="181">
        <v>10</v>
      </c>
      <c r="F172" s="182"/>
      <c r="G172" s="183">
        <f>ROUND(E172*F172,2)</f>
        <v>0</v>
      </c>
      <c r="H172" s="160">
        <v>0</v>
      </c>
      <c r="I172" s="159">
        <f>ROUND(E172*H172,2)</f>
        <v>0</v>
      </c>
      <c r="J172" s="160">
        <v>27</v>
      </c>
      <c r="K172" s="159">
        <f>ROUND(E172*J172,2)</f>
        <v>270</v>
      </c>
      <c r="L172" s="159">
        <v>15</v>
      </c>
      <c r="M172" s="159">
        <f>G172*(1+L172/100)</f>
        <v>0</v>
      </c>
      <c r="N172" s="159">
        <v>0</v>
      </c>
      <c r="O172" s="159">
        <f>ROUND(E172*N172,2)</f>
        <v>0</v>
      </c>
      <c r="P172" s="159">
        <v>0</v>
      </c>
      <c r="Q172" s="159">
        <f>ROUND(E172*P172,2)</f>
        <v>0</v>
      </c>
      <c r="R172" s="159"/>
      <c r="S172" s="159" t="s">
        <v>158</v>
      </c>
      <c r="T172" s="159" t="s">
        <v>143</v>
      </c>
      <c r="U172" s="159">
        <v>5.1999999999999998E-2</v>
      </c>
      <c r="V172" s="159">
        <f>ROUND(E172*U172,2)</f>
        <v>0.52</v>
      </c>
      <c r="W172" s="159"/>
      <c r="X172" s="159" t="s">
        <v>144</v>
      </c>
      <c r="Y172" s="150"/>
      <c r="Z172" s="150"/>
      <c r="AA172" s="150"/>
      <c r="AB172" s="150"/>
      <c r="AC172" s="150"/>
      <c r="AD172" s="150"/>
      <c r="AE172" s="150"/>
      <c r="AF172" s="150"/>
      <c r="AG172" s="150" t="s">
        <v>145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72">
        <v>69</v>
      </c>
      <c r="B173" s="173" t="s">
        <v>360</v>
      </c>
      <c r="C173" s="186" t="s">
        <v>361</v>
      </c>
      <c r="D173" s="174" t="s">
        <v>157</v>
      </c>
      <c r="E173" s="175">
        <v>2</v>
      </c>
      <c r="F173" s="176"/>
      <c r="G173" s="177">
        <f>ROUND(E173*F173,2)</f>
        <v>0</v>
      </c>
      <c r="H173" s="160">
        <v>4200</v>
      </c>
      <c r="I173" s="159">
        <f>ROUND(E173*H173,2)</f>
        <v>8400</v>
      </c>
      <c r="J173" s="160">
        <v>0</v>
      </c>
      <c r="K173" s="159">
        <f>ROUND(E173*J173,2)</f>
        <v>0</v>
      </c>
      <c r="L173" s="159">
        <v>15</v>
      </c>
      <c r="M173" s="159">
        <f>G173*(1+L173/100)</f>
        <v>0</v>
      </c>
      <c r="N173" s="159">
        <v>2.0559999999999998E-2</v>
      </c>
      <c r="O173" s="159">
        <f>ROUND(E173*N173,2)</f>
        <v>0.04</v>
      </c>
      <c r="P173" s="159">
        <v>0</v>
      </c>
      <c r="Q173" s="159">
        <f>ROUND(E173*P173,2)</f>
        <v>0</v>
      </c>
      <c r="R173" s="159" t="s">
        <v>311</v>
      </c>
      <c r="S173" s="159" t="s">
        <v>158</v>
      </c>
      <c r="T173" s="159" t="s">
        <v>143</v>
      </c>
      <c r="U173" s="159">
        <v>0</v>
      </c>
      <c r="V173" s="159">
        <f>ROUND(E173*U173,2)</f>
        <v>0</v>
      </c>
      <c r="W173" s="159"/>
      <c r="X173" s="159" t="s">
        <v>312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313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2.5" outlineLevel="1" x14ac:dyDescent="0.2">
      <c r="A174" s="157"/>
      <c r="B174" s="158"/>
      <c r="C174" s="187" t="s">
        <v>362</v>
      </c>
      <c r="D174" s="161"/>
      <c r="E174" s="162">
        <v>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147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87" t="s">
        <v>363</v>
      </c>
      <c r="D175" s="161"/>
      <c r="E175" s="162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147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2.5" outlineLevel="1" x14ac:dyDescent="0.2">
      <c r="A176" s="157"/>
      <c r="B176" s="158"/>
      <c r="C176" s="187" t="s">
        <v>364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147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8">
        <v>70</v>
      </c>
      <c r="B177" s="179" t="s">
        <v>365</v>
      </c>
      <c r="C177" s="188" t="s">
        <v>366</v>
      </c>
      <c r="D177" s="180" t="s">
        <v>157</v>
      </c>
      <c r="E177" s="181">
        <v>2</v>
      </c>
      <c r="F177" s="182"/>
      <c r="G177" s="183">
        <f>ROUND(E177*F177,2)</f>
        <v>0</v>
      </c>
      <c r="H177" s="160">
        <v>860</v>
      </c>
      <c r="I177" s="159">
        <f>ROUND(E177*H177,2)</f>
        <v>1720</v>
      </c>
      <c r="J177" s="160">
        <v>0</v>
      </c>
      <c r="K177" s="159">
        <f>ROUND(E177*J177,2)</f>
        <v>0</v>
      </c>
      <c r="L177" s="159">
        <v>15</v>
      </c>
      <c r="M177" s="159">
        <f>G177*(1+L177/100)</f>
        <v>0</v>
      </c>
      <c r="N177" s="159">
        <v>4.0000000000000002E-4</v>
      </c>
      <c r="O177" s="159">
        <f>ROUND(E177*N177,2)</f>
        <v>0</v>
      </c>
      <c r="P177" s="159">
        <v>0</v>
      </c>
      <c r="Q177" s="159">
        <f>ROUND(E177*P177,2)</f>
        <v>0</v>
      </c>
      <c r="R177" s="159" t="s">
        <v>311</v>
      </c>
      <c r="S177" s="159" t="s">
        <v>158</v>
      </c>
      <c r="T177" s="159" t="s">
        <v>143</v>
      </c>
      <c r="U177" s="159">
        <v>0</v>
      </c>
      <c r="V177" s="159">
        <f>ROUND(E177*U177,2)</f>
        <v>0</v>
      </c>
      <c r="W177" s="159"/>
      <c r="X177" s="159" t="s">
        <v>312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313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8">
        <v>71</v>
      </c>
      <c r="B178" s="179" t="s">
        <v>367</v>
      </c>
      <c r="C178" s="188" t="s">
        <v>368</v>
      </c>
      <c r="D178" s="180" t="s">
        <v>0</v>
      </c>
      <c r="E178" s="181">
        <v>116.76</v>
      </c>
      <c r="F178" s="182"/>
      <c r="G178" s="183">
        <f>ROUND(E178*F178,2)</f>
        <v>0</v>
      </c>
      <c r="H178" s="160">
        <v>0</v>
      </c>
      <c r="I178" s="159">
        <f>ROUND(E178*H178,2)</f>
        <v>0</v>
      </c>
      <c r="J178" s="160">
        <v>3</v>
      </c>
      <c r="K178" s="159">
        <f>ROUND(E178*J178,2)</f>
        <v>350.28</v>
      </c>
      <c r="L178" s="159">
        <v>15</v>
      </c>
      <c r="M178" s="159">
        <f>G178*(1+L178/100)</f>
        <v>0</v>
      </c>
      <c r="N178" s="159">
        <v>0</v>
      </c>
      <c r="O178" s="159">
        <f>ROUND(E178*N178,2)</f>
        <v>0</v>
      </c>
      <c r="P178" s="159">
        <v>0</v>
      </c>
      <c r="Q178" s="159">
        <f>ROUND(E178*P178,2)</f>
        <v>0</v>
      </c>
      <c r="R178" s="159"/>
      <c r="S178" s="159" t="s">
        <v>158</v>
      </c>
      <c r="T178" s="159" t="s">
        <v>143</v>
      </c>
      <c r="U178" s="159">
        <v>0</v>
      </c>
      <c r="V178" s="159">
        <f>ROUND(E178*U178,2)</f>
        <v>0</v>
      </c>
      <c r="W178" s="159"/>
      <c r="X178" s="159" t="s">
        <v>272</v>
      </c>
      <c r="Y178" s="150"/>
      <c r="Z178" s="150"/>
      <c r="AA178" s="150"/>
      <c r="AB178" s="150"/>
      <c r="AC178" s="150"/>
      <c r="AD178" s="150"/>
      <c r="AE178" s="150"/>
      <c r="AF178" s="150"/>
      <c r="AG178" s="150" t="s">
        <v>273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x14ac:dyDescent="0.2">
      <c r="A179" s="166" t="s">
        <v>139</v>
      </c>
      <c r="B179" s="167" t="s">
        <v>84</v>
      </c>
      <c r="C179" s="185" t="s">
        <v>85</v>
      </c>
      <c r="D179" s="168"/>
      <c r="E179" s="169"/>
      <c r="F179" s="170"/>
      <c r="G179" s="171">
        <f>SUMIF(AG180:AG185,"&lt;&gt;NOR",G180:G185)</f>
        <v>0</v>
      </c>
      <c r="H179" s="165"/>
      <c r="I179" s="165">
        <f>SUM(I180:I185)</f>
        <v>0</v>
      </c>
      <c r="J179" s="165"/>
      <c r="K179" s="165">
        <f>SUM(K180:K185)</f>
        <v>2311.16</v>
      </c>
      <c r="L179" s="165"/>
      <c r="M179" s="165">
        <f>SUM(M180:M185)</f>
        <v>0</v>
      </c>
      <c r="N179" s="165"/>
      <c r="O179" s="165">
        <f>SUM(O180:O185)</f>
        <v>0</v>
      </c>
      <c r="P179" s="165"/>
      <c r="Q179" s="165">
        <f>SUM(Q180:Q185)</f>
        <v>1.47</v>
      </c>
      <c r="R179" s="165"/>
      <c r="S179" s="165"/>
      <c r="T179" s="165"/>
      <c r="U179" s="165"/>
      <c r="V179" s="165">
        <f>SUM(V180:V185)</f>
        <v>3.78</v>
      </c>
      <c r="W179" s="165"/>
      <c r="X179" s="165"/>
      <c r="AG179" t="s">
        <v>140</v>
      </c>
    </row>
    <row r="180" spans="1:60" ht="22.5" outlineLevel="1" x14ac:dyDescent="0.2">
      <c r="A180" s="172">
        <v>72</v>
      </c>
      <c r="B180" s="173" t="s">
        <v>369</v>
      </c>
      <c r="C180" s="186" t="s">
        <v>370</v>
      </c>
      <c r="D180" s="174" t="s">
        <v>162</v>
      </c>
      <c r="E180" s="175">
        <v>41.96</v>
      </c>
      <c r="F180" s="176"/>
      <c r="G180" s="177">
        <f>ROUND(E180*F180,2)</f>
        <v>0</v>
      </c>
      <c r="H180" s="160">
        <v>0</v>
      </c>
      <c r="I180" s="159">
        <f>ROUND(E180*H180,2)</f>
        <v>0</v>
      </c>
      <c r="J180" s="160">
        <v>51</v>
      </c>
      <c r="K180" s="159">
        <f>ROUND(E180*J180,2)</f>
        <v>2139.96</v>
      </c>
      <c r="L180" s="159">
        <v>15</v>
      </c>
      <c r="M180" s="159">
        <f>G180*(1+L180/100)</f>
        <v>0</v>
      </c>
      <c r="N180" s="159">
        <v>0</v>
      </c>
      <c r="O180" s="159">
        <f>ROUND(E180*N180,2)</f>
        <v>0</v>
      </c>
      <c r="P180" s="159">
        <v>3.5000000000000003E-2</v>
      </c>
      <c r="Q180" s="159">
        <f>ROUND(E180*P180,2)</f>
        <v>1.47</v>
      </c>
      <c r="R180" s="159"/>
      <c r="S180" s="159" t="s">
        <v>158</v>
      </c>
      <c r="T180" s="159" t="s">
        <v>143</v>
      </c>
      <c r="U180" s="159">
        <v>0.09</v>
      </c>
      <c r="V180" s="159">
        <f>ROUND(E180*U180,2)</f>
        <v>3.78</v>
      </c>
      <c r="W180" s="159"/>
      <c r="X180" s="159" t="s">
        <v>144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145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87" t="s">
        <v>166</v>
      </c>
      <c r="D181" s="161"/>
      <c r="E181" s="162">
        <v>5.88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147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87" t="s">
        <v>170</v>
      </c>
      <c r="D182" s="161"/>
      <c r="E182" s="162">
        <v>3.72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147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87" t="s">
        <v>175</v>
      </c>
      <c r="D183" s="161"/>
      <c r="E183" s="162">
        <v>16.18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147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87" t="s">
        <v>176</v>
      </c>
      <c r="D184" s="161"/>
      <c r="E184" s="162">
        <v>16.18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147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78">
        <v>73</v>
      </c>
      <c r="B185" s="179" t="s">
        <v>371</v>
      </c>
      <c r="C185" s="188" t="s">
        <v>372</v>
      </c>
      <c r="D185" s="180" t="s">
        <v>0</v>
      </c>
      <c r="E185" s="181">
        <v>21.3996</v>
      </c>
      <c r="F185" s="182"/>
      <c r="G185" s="183">
        <f>ROUND(E185*F185,2)</f>
        <v>0</v>
      </c>
      <c r="H185" s="160">
        <v>0</v>
      </c>
      <c r="I185" s="159">
        <f>ROUND(E185*H185,2)</f>
        <v>0</v>
      </c>
      <c r="J185" s="160">
        <v>8</v>
      </c>
      <c r="K185" s="159">
        <f>ROUND(E185*J185,2)</f>
        <v>171.2</v>
      </c>
      <c r="L185" s="159">
        <v>15</v>
      </c>
      <c r="M185" s="159">
        <f>G185*(1+L185/100)</f>
        <v>0</v>
      </c>
      <c r="N185" s="159">
        <v>0</v>
      </c>
      <c r="O185" s="159">
        <f>ROUND(E185*N185,2)</f>
        <v>0</v>
      </c>
      <c r="P185" s="159">
        <v>0</v>
      </c>
      <c r="Q185" s="159">
        <f>ROUND(E185*P185,2)</f>
        <v>0</v>
      </c>
      <c r="R185" s="159"/>
      <c r="S185" s="159" t="s">
        <v>158</v>
      </c>
      <c r="T185" s="159" t="s">
        <v>143</v>
      </c>
      <c r="U185" s="159">
        <v>0</v>
      </c>
      <c r="V185" s="159">
        <f>ROUND(E185*U185,2)</f>
        <v>0</v>
      </c>
      <c r="W185" s="159"/>
      <c r="X185" s="159" t="s">
        <v>272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273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x14ac:dyDescent="0.2">
      <c r="A186" s="166" t="s">
        <v>139</v>
      </c>
      <c r="B186" s="167" t="s">
        <v>86</v>
      </c>
      <c r="C186" s="185" t="s">
        <v>87</v>
      </c>
      <c r="D186" s="168"/>
      <c r="E186" s="169"/>
      <c r="F186" s="170"/>
      <c r="G186" s="171">
        <f>SUMIF(AG187:AG195,"&lt;&gt;NOR",G187:G195)</f>
        <v>0</v>
      </c>
      <c r="H186" s="165"/>
      <c r="I186" s="165">
        <f>SUM(I187:I195)</f>
        <v>43800.37</v>
      </c>
      <c r="J186" s="165"/>
      <c r="K186" s="165">
        <f>SUM(K187:K195)</f>
        <v>14605.43</v>
      </c>
      <c r="L186" s="165"/>
      <c r="M186" s="165">
        <f>SUM(M187:M195)</f>
        <v>0</v>
      </c>
      <c r="N186" s="165"/>
      <c r="O186" s="165">
        <f>SUM(O187:O195)</f>
        <v>0.88</v>
      </c>
      <c r="P186" s="165"/>
      <c r="Q186" s="165">
        <f>SUM(Q187:Q195)</f>
        <v>0</v>
      </c>
      <c r="R186" s="165"/>
      <c r="S186" s="165"/>
      <c r="T186" s="165"/>
      <c r="U186" s="165"/>
      <c r="V186" s="165">
        <f>SUM(V187:V195)</f>
        <v>18.71</v>
      </c>
      <c r="W186" s="165"/>
      <c r="X186" s="165"/>
      <c r="AG186" t="s">
        <v>140</v>
      </c>
    </row>
    <row r="187" spans="1:60" ht="22.5" outlineLevel="1" x14ac:dyDescent="0.2">
      <c r="A187" s="172">
        <v>74</v>
      </c>
      <c r="B187" s="173" t="s">
        <v>373</v>
      </c>
      <c r="C187" s="186" t="s">
        <v>374</v>
      </c>
      <c r="D187" s="174" t="s">
        <v>162</v>
      </c>
      <c r="E187" s="175">
        <v>83.92</v>
      </c>
      <c r="F187" s="176"/>
      <c r="G187" s="177">
        <f>ROUND(E187*F187,2)</f>
        <v>0</v>
      </c>
      <c r="H187" s="160">
        <v>521.92999999999995</v>
      </c>
      <c r="I187" s="159">
        <f>ROUND(E187*H187,2)</f>
        <v>43800.37</v>
      </c>
      <c r="J187" s="160">
        <v>105.07</v>
      </c>
      <c r="K187" s="159">
        <f>ROUND(E187*J187,2)</f>
        <v>8817.4699999999993</v>
      </c>
      <c r="L187" s="159">
        <v>15</v>
      </c>
      <c r="M187" s="159">
        <f>G187*(1+L187/100)</f>
        <v>0</v>
      </c>
      <c r="N187" s="159">
        <v>1.043E-2</v>
      </c>
      <c r="O187" s="159">
        <f>ROUND(E187*N187,2)</f>
        <v>0.88</v>
      </c>
      <c r="P187" s="159">
        <v>0</v>
      </c>
      <c r="Q187" s="159">
        <f>ROUND(E187*P187,2)</f>
        <v>0</v>
      </c>
      <c r="R187" s="159"/>
      <c r="S187" s="159" t="s">
        <v>158</v>
      </c>
      <c r="T187" s="159" t="s">
        <v>143</v>
      </c>
      <c r="U187" s="159">
        <v>0.223</v>
      </c>
      <c r="V187" s="159">
        <f>ROUND(E187*U187,2)</f>
        <v>18.71</v>
      </c>
      <c r="W187" s="159"/>
      <c r="X187" s="159" t="s">
        <v>144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145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89" t="s">
        <v>375</v>
      </c>
      <c r="D188" s="163"/>
      <c r="E188" s="164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147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0" t="s">
        <v>376</v>
      </c>
      <c r="D189" s="163"/>
      <c r="E189" s="164">
        <v>5.88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147</v>
      </c>
      <c r="AH189" s="150">
        <v>2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0" t="s">
        <v>377</v>
      </c>
      <c r="D190" s="163"/>
      <c r="E190" s="164">
        <v>3.72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147</v>
      </c>
      <c r="AH190" s="150">
        <v>2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0" t="s">
        <v>378</v>
      </c>
      <c r="D191" s="163"/>
      <c r="E191" s="164">
        <v>16.18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147</v>
      </c>
      <c r="AH191" s="150">
        <v>2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0" t="s">
        <v>379</v>
      </c>
      <c r="D192" s="163"/>
      <c r="E192" s="164">
        <v>16.18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147</v>
      </c>
      <c r="AH192" s="150">
        <v>2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89" t="s">
        <v>380</v>
      </c>
      <c r="D193" s="163"/>
      <c r="E193" s="164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147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1" x14ac:dyDescent="0.2">
      <c r="A194" s="157"/>
      <c r="B194" s="158"/>
      <c r="C194" s="187" t="s">
        <v>381</v>
      </c>
      <c r="D194" s="161"/>
      <c r="E194" s="162">
        <v>83.92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147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8">
        <v>75</v>
      </c>
      <c r="B195" s="179" t="s">
        <v>382</v>
      </c>
      <c r="C195" s="188" t="s">
        <v>383</v>
      </c>
      <c r="D195" s="180" t="s">
        <v>0</v>
      </c>
      <c r="E195" s="181">
        <v>526.17840000000001</v>
      </c>
      <c r="F195" s="182"/>
      <c r="G195" s="183">
        <f>ROUND(E195*F195,2)</f>
        <v>0</v>
      </c>
      <c r="H195" s="160">
        <v>0</v>
      </c>
      <c r="I195" s="159">
        <f>ROUND(E195*H195,2)</f>
        <v>0</v>
      </c>
      <c r="J195" s="160">
        <v>11</v>
      </c>
      <c r="K195" s="159">
        <f>ROUND(E195*J195,2)</f>
        <v>5787.96</v>
      </c>
      <c r="L195" s="159">
        <v>15</v>
      </c>
      <c r="M195" s="159">
        <f>G195*(1+L195/100)</f>
        <v>0</v>
      </c>
      <c r="N195" s="159">
        <v>0</v>
      </c>
      <c r="O195" s="159">
        <f>ROUND(E195*N195,2)</f>
        <v>0</v>
      </c>
      <c r="P195" s="159">
        <v>0</v>
      </c>
      <c r="Q195" s="159">
        <f>ROUND(E195*P195,2)</f>
        <v>0</v>
      </c>
      <c r="R195" s="159"/>
      <c r="S195" s="159" t="s">
        <v>158</v>
      </c>
      <c r="T195" s="159" t="s">
        <v>143</v>
      </c>
      <c r="U195" s="159">
        <v>0</v>
      </c>
      <c r="V195" s="159">
        <f>ROUND(E195*U195,2)</f>
        <v>0</v>
      </c>
      <c r="W195" s="159"/>
      <c r="X195" s="159" t="s">
        <v>272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273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x14ac:dyDescent="0.2">
      <c r="A196" s="166" t="s">
        <v>139</v>
      </c>
      <c r="B196" s="167" t="s">
        <v>88</v>
      </c>
      <c r="C196" s="185" t="s">
        <v>89</v>
      </c>
      <c r="D196" s="168"/>
      <c r="E196" s="169"/>
      <c r="F196" s="170"/>
      <c r="G196" s="171">
        <f>SUMIF(AG197:AG204,"&lt;&gt;NOR",G197:G204)</f>
        <v>0</v>
      </c>
      <c r="H196" s="165"/>
      <c r="I196" s="165">
        <f>SUM(I197:I204)</f>
        <v>112.87</v>
      </c>
      <c r="J196" s="165"/>
      <c r="K196" s="165">
        <f>SUM(K197:K204)</f>
        <v>534.32000000000005</v>
      </c>
      <c r="L196" s="165"/>
      <c r="M196" s="165">
        <f>SUM(M197:M204)</f>
        <v>0</v>
      </c>
      <c r="N196" s="165"/>
      <c r="O196" s="165">
        <f>SUM(O197:O204)</f>
        <v>0</v>
      </c>
      <c r="P196" s="165"/>
      <c r="Q196" s="165">
        <f>SUM(Q197:Q204)</f>
        <v>0</v>
      </c>
      <c r="R196" s="165"/>
      <c r="S196" s="165"/>
      <c r="T196" s="165"/>
      <c r="U196" s="165"/>
      <c r="V196" s="165">
        <f>SUM(V197:V204)</f>
        <v>0.84</v>
      </c>
      <c r="W196" s="165"/>
      <c r="X196" s="165"/>
      <c r="AG196" t="s">
        <v>140</v>
      </c>
    </row>
    <row r="197" spans="1:60" outlineLevel="1" x14ac:dyDescent="0.2">
      <c r="A197" s="172">
        <v>76</v>
      </c>
      <c r="B197" s="173" t="s">
        <v>384</v>
      </c>
      <c r="C197" s="186" t="s">
        <v>385</v>
      </c>
      <c r="D197" s="174" t="s">
        <v>203</v>
      </c>
      <c r="E197" s="175">
        <v>0.94</v>
      </c>
      <c r="F197" s="176"/>
      <c r="G197" s="177">
        <f>ROUND(E197*F197,2)</f>
        <v>0</v>
      </c>
      <c r="H197" s="160">
        <v>120.07</v>
      </c>
      <c r="I197" s="159">
        <f>ROUND(E197*H197,2)</f>
        <v>112.87</v>
      </c>
      <c r="J197" s="160">
        <v>492.93</v>
      </c>
      <c r="K197" s="159">
        <f>ROUND(E197*J197,2)</f>
        <v>463.35</v>
      </c>
      <c r="L197" s="159">
        <v>15</v>
      </c>
      <c r="M197" s="159">
        <f>G197*(1+L197/100)</f>
        <v>0</v>
      </c>
      <c r="N197" s="159">
        <v>3.0100000000000001E-3</v>
      </c>
      <c r="O197" s="159">
        <f>ROUND(E197*N197,2)</f>
        <v>0</v>
      </c>
      <c r="P197" s="159">
        <v>0</v>
      </c>
      <c r="Q197" s="159">
        <f>ROUND(E197*P197,2)</f>
        <v>0</v>
      </c>
      <c r="R197" s="159"/>
      <c r="S197" s="159" t="s">
        <v>158</v>
      </c>
      <c r="T197" s="159" t="s">
        <v>143</v>
      </c>
      <c r="U197" s="159">
        <v>0.80189999999999995</v>
      </c>
      <c r="V197" s="159">
        <f>ROUND(E197*U197,2)</f>
        <v>0.75</v>
      </c>
      <c r="W197" s="159"/>
      <c r="X197" s="159" t="s">
        <v>144</v>
      </c>
      <c r="Y197" s="150"/>
      <c r="Z197" s="150"/>
      <c r="AA197" s="150"/>
      <c r="AB197" s="150"/>
      <c r="AC197" s="150"/>
      <c r="AD197" s="150"/>
      <c r="AE197" s="150"/>
      <c r="AF197" s="150"/>
      <c r="AG197" s="150" t="s">
        <v>145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57"/>
      <c r="B198" s="158"/>
      <c r="C198" s="187" t="s">
        <v>386</v>
      </c>
      <c r="D198" s="161"/>
      <c r="E198" s="162">
        <v>0.94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147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22.5" outlineLevel="1" x14ac:dyDescent="0.2">
      <c r="A199" s="157"/>
      <c r="B199" s="158"/>
      <c r="C199" s="187" t="s">
        <v>387</v>
      </c>
      <c r="D199" s="161"/>
      <c r="E199" s="162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147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87" t="s">
        <v>222</v>
      </c>
      <c r="D200" s="161"/>
      <c r="E200" s="162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147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87" t="s">
        <v>223</v>
      </c>
      <c r="D201" s="161"/>
      <c r="E201" s="162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147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72">
        <v>77</v>
      </c>
      <c r="B202" s="173" t="s">
        <v>388</v>
      </c>
      <c r="C202" s="186" t="s">
        <v>389</v>
      </c>
      <c r="D202" s="174" t="s">
        <v>203</v>
      </c>
      <c r="E202" s="175">
        <v>0.94</v>
      </c>
      <c r="F202" s="176"/>
      <c r="G202" s="177">
        <f>ROUND(E202*F202,2)</f>
        <v>0</v>
      </c>
      <c r="H202" s="160">
        <v>0</v>
      </c>
      <c r="I202" s="159">
        <f>ROUND(E202*H202,2)</f>
        <v>0</v>
      </c>
      <c r="J202" s="160">
        <v>62</v>
      </c>
      <c r="K202" s="159">
        <f>ROUND(E202*J202,2)</f>
        <v>58.28</v>
      </c>
      <c r="L202" s="159">
        <v>15</v>
      </c>
      <c r="M202" s="159">
        <f>G202*(1+L202/100)</f>
        <v>0</v>
      </c>
      <c r="N202" s="159">
        <v>0</v>
      </c>
      <c r="O202" s="159">
        <f>ROUND(E202*N202,2)</f>
        <v>0</v>
      </c>
      <c r="P202" s="159">
        <v>1.3500000000000001E-3</v>
      </c>
      <c r="Q202" s="159">
        <f>ROUND(E202*P202,2)</f>
        <v>0</v>
      </c>
      <c r="R202" s="159"/>
      <c r="S202" s="159" t="s">
        <v>158</v>
      </c>
      <c r="T202" s="159" t="s">
        <v>143</v>
      </c>
      <c r="U202" s="159">
        <v>9.1999999999999998E-2</v>
      </c>
      <c r="V202" s="159">
        <f>ROUND(E202*U202,2)</f>
        <v>0.09</v>
      </c>
      <c r="W202" s="159"/>
      <c r="X202" s="159" t="s">
        <v>144</v>
      </c>
      <c r="Y202" s="150"/>
      <c r="Z202" s="150"/>
      <c r="AA202" s="150"/>
      <c r="AB202" s="150"/>
      <c r="AC202" s="150"/>
      <c r="AD202" s="150"/>
      <c r="AE202" s="150"/>
      <c r="AF202" s="150"/>
      <c r="AG202" s="150" t="s">
        <v>145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87" t="s">
        <v>390</v>
      </c>
      <c r="D203" s="161"/>
      <c r="E203" s="162">
        <v>0.94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147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78">
        <v>78</v>
      </c>
      <c r="B204" s="179" t="s">
        <v>391</v>
      </c>
      <c r="C204" s="188" t="s">
        <v>392</v>
      </c>
      <c r="D204" s="180" t="s">
        <v>0</v>
      </c>
      <c r="E204" s="181">
        <v>6.3449999999999998</v>
      </c>
      <c r="F204" s="182"/>
      <c r="G204" s="183">
        <f>ROUND(E204*F204,2)</f>
        <v>0</v>
      </c>
      <c r="H204" s="160">
        <v>0</v>
      </c>
      <c r="I204" s="159">
        <f>ROUND(E204*H204,2)</f>
        <v>0</v>
      </c>
      <c r="J204" s="160">
        <v>2</v>
      </c>
      <c r="K204" s="159">
        <f>ROUND(E204*J204,2)</f>
        <v>12.69</v>
      </c>
      <c r="L204" s="159">
        <v>15</v>
      </c>
      <c r="M204" s="159">
        <f>G204*(1+L204/100)</f>
        <v>0</v>
      </c>
      <c r="N204" s="159">
        <v>0</v>
      </c>
      <c r="O204" s="159">
        <f>ROUND(E204*N204,2)</f>
        <v>0</v>
      </c>
      <c r="P204" s="159">
        <v>0</v>
      </c>
      <c r="Q204" s="159">
        <f>ROUND(E204*P204,2)</f>
        <v>0</v>
      </c>
      <c r="R204" s="159"/>
      <c r="S204" s="159" t="s">
        <v>158</v>
      </c>
      <c r="T204" s="159" t="s">
        <v>143</v>
      </c>
      <c r="U204" s="159">
        <v>0</v>
      </c>
      <c r="V204" s="159">
        <f>ROUND(E204*U204,2)</f>
        <v>0</v>
      </c>
      <c r="W204" s="159"/>
      <c r="X204" s="159" t="s">
        <v>272</v>
      </c>
      <c r="Y204" s="150"/>
      <c r="Z204" s="150"/>
      <c r="AA204" s="150"/>
      <c r="AB204" s="150"/>
      <c r="AC204" s="150"/>
      <c r="AD204" s="150"/>
      <c r="AE204" s="150"/>
      <c r="AF204" s="150"/>
      <c r="AG204" s="150" t="s">
        <v>273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x14ac:dyDescent="0.2">
      <c r="A205" s="166" t="s">
        <v>139</v>
      </c>
      <c r="B205" s="167" t="s">
        <v>90</v>
      </c>
      <c r="C205" s="185" t="s">
        <v>91</v>
      </c>
      <c r="D205" s="168"/>
      <c r="E205" s="169"/>
      <c r="F205" s="170"/>
      <c r="G205" s="171">
        <f>SUMIF(AG206:AG261,"&lt;&gt;NOR",G206:G261)</f>
        <v>0</v>
      </c>
      <c r="H205" s="165"/>
      <c r="I205" s="165">
        <f>SUM(I206:I261)</f>
        <v>54870.26</v>
      </c>
      <c r="J205" s="165"/>
      <c r="K205" s="165">
        <f>SUM(K206:K261)</f>
        <v>44384.46</v>
      </c>
      <c r="L205" s="165"/>
      <c r="M205" s="165">
        <f>SUM(M206:M261)</f>
        <v>0</v>
      </c>
      <c r="N205" s="165"/>
      <c r="O205" s="165">
        <f>SUM(O206:O261)</f>
        <v>0.08</v>
      </c>
      <c r="P205" s="165"/>
      <c r="Q205" s="165">
        <f>SUM(Q206:Q261)</f>
        <v>0.17</v>
      </c>
      <c r="R205" s="165"/>
      <c r="S205" s="165"/>
      <c r="T205" s="165"/>
      <c r="U205" s="165"/>
      <c r="V205" s="165">
        <f>SUM(V206:V261)</f>
        <v>23.3</v>
      </c>
      <c r="W205" s="165"/>
      <c r="X205" s="165"/>
      <c r="AG205" t="s">
        <v>140</v>
      </c>
    </row>
    <row r="206" spans="1:60" outlineLevel="1" x14ac:dyDescent="0.2">
      <c r="A206" s="172">
        <v>79</v>
      </c>
      <c r="B206" s="173" t="s">
        <v>393</v>
      </c>
      <c r="C206" s="186" t="s">
        <v>394</v>
      </c>
      <c r="D206" s="174" t="s">
        <v>203</v>
      </c>
      <c r="E206" s="175">
        <v>15.8</v>
      </c>
      <c r="F206" s="176"/>
      <c r="G206" s="177">
        <f>ROUND(E206*F206,2)</f>
        <v>0</v>
      </c>
      <c r="H206" s="160">
        <v>22.06</v>
      </c>
      <c r="I206" s="159">
        <f>ROUND(E206*H206,2)</f>
        <v>348.55</v>
      </c>
      <c r="J206" s="160">
        <v>52.94</v>
      </c>
      <c r="K206" s="159">
        <f>ROUND(E206*J206,2)</f>
        <v>836.45</v>
      </c>
      <c r="L206" s="159">
        <v>15</v>
      </c>
      <c r="M206" s="159">
        <f>G206*(1+L206/100)</f>
        <v>0</v>
      </c>
      <c r="N206" s="159">
        <v>0</v>
      </c>
      <c r="O206" s="159">
        <f>ROUND(E206*N206,2)</f>
        <v>0</v>
      </c>
      <c r="P206" s="159">
        <v>0</v>
      </c>
      <c r="Q206" s="159">
        <f>ROUND(E206*P206,2)</f>
        <v>0</v>
      </c>
      <c r="R206" s="159"/>
      <c r="S206" s="159" t="s">
        <v>158</v>
      </c>
      <c r="T206" s="159" t="s">
        <v>143</v>
      </c>
      <c r="U206" s="159">
        <v>0.18</v>
      </c>
      <c r="V206" s="159">
        <f>ROUND(E206*U206,2)</f>
        <v>2.84</v>
      </c>
      <c r="W206" s="159"/>
      <c r="X206" s="159" t="s">
        <v>144</v>
      </c>
      <c r="Y206" s="150"/>
      <c r="Z206" s="150"/>
      <c r="AA206" s="150"/>
      <c r="AB206" s="150"/>
      <c r="AC206" s="150"/>
      <c r="AD206" s="150"/>
      <c r="AE206" s="150"/>
      <c r="AF206" s="150"/>
      <c r="AG206" s="150" t="s">
        <v>145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87" t="s">
        <v>395</v>
      </c>
      <c r="D207" s="161"/>
      <c r="E207" s="162">
        <v>15.8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147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78">
        <v>80</v>
      </c>
      <c r="B208" s="179" t="s">
        <v>396</v>
      </c>
      <c r="C208" s="188" t="s">
        <v>397</v>
      </c>
      <c r="D208" s="180" t="s">
        <v>157</v>
      </c>
      <c r="E208" s="181">
        <v>1</v>
      </c>
      <c r="F208" s="182"/>
      <c r="G208" s="183">
        <f>ROUND(E208*F208,2)</f>
        <v>0</v>
      </c>
      <c r="H208" s="160">
        <v>151.71</v>
      </c>
      <c r="I208" s="159">
        <f>ROUND(E208*H208,2)</f>
        <v>151.71</v>
      </c>
      <c r="J208" s="160">
        <v>1672.29</v>
      </c>
      <c r="K208" s="159">
        <f>ROUND(E208*J208,2)</f>
        <v>1672.29</v>
      </c>
      <c r="L208" s="159">
        <v>15</v>
      </c>
      <c r="M208" s="159">
        <f>G208*(1+L208/100)</f>
        <v>0</v>
      </c>
      <c r="N208" s="159">
        <v>1.65E-3</v>
      </c>
      <c r="O208" s="159">
        <f>ROUND(E208*N208,2)</f>
        <v>0</v>
      </c>
      <c r="P208" s="159">
        <v>0</v>
      </c>
      <c r="Q208" s="159">
        <f>ROUND(E208*P208,2)</f>
        <v>0</v>
      </c>
      <c r="R208" s="159"/>
      <c r="S208" s="159" t="s">
        <v>158</v>
      </c>
      <c r="T208" s="159" t="s">
        <v>143</v>
      </c>
      <c r="U208" s="159">
        <v>3.05</v>
      </c>
      <c r="V208" s="159">
        <f>ROUND(E208*U208,2)</f>
        <v>3.05</v>
      </c>
      <c r="W208" s="159"/>
      <c r="X208" s="159" t="s">
        <v>144</v>
      </c>
      <c r="Y208" s="150"/>
      <c r="Z208" s="150"/>
      <c r="AA208" s="150"/>
      <c r="AB208" s="150"/>
      <c r="AC208" s="150"/>
      <c r="AD208" s="150"/>
      <c r="AE208" s="150"/>
      <c r="AF208" s="150"/>
      <c r="AG208" s="150" t="s">
        <v>145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78">
        <v>81</v>
      </c>
      <c r="B209" s="179" t="s">
        <v>398</v>
      </c>
      <c r="C209" s="188" t="s">
        <v>399</v>
      </c>
      <c r="D209" s="180" t="s">
        <v>157</v>
      </c>
      <c r="E209" s="181">
        <v>4</v>
      </c>
      <c r="F209" s="182"/>
      <c r="G209" s="183">
        <f>ROUND(E209*F209,2)</f>
        <v>0</v>
      </c>
      <c r="H209" s="160">
        <v>0</v>
      </c>
      <c r="I209" s="159">
        <f>ROUND(E209*H209,2)</f>
        <v>0</v>
      </c>
      <c r="J209" s="160">
        <v>200</v>
      </c>
      <c r="K209" s="159">
        <f>ROUND(E209*J209,2)</f>
        <v>800</v>
      </c>
      <c r="L209" s="159">
        <v>15</v>
      </c>
      <c r="M209" s="159">
        <f>G209*(1+L209/100)</f>
        <v>0</v>
      </c>
      <c r="N209" s="159">
        <v>0</v>
      </c>
      <c r="O209" s="159">
        <f>ROUND(E209*N209,2)</f>
        <v>0</v>
      </c>
      <c r="P209" s="159">
        <v>0</v>
      </c>
      <c r="Q209" s="159">
        <f>ROUND(E209*P209,2)</f>
        <v>0</v>
      </c>
      <c r="R209" s="159"/>
      <c r="S209" s="159" t="s">
        <v>158</v>
      </c>
      <c r="T209" s="159" t="s">
        <v>143</v>
      </c>
      <c r="U209" s="159">
        <v>1.45</v>
      </c>
      <c r="V209" s="159">
        <f>ROUND(E209*U209,2)</f>
        <v>5.8</v>
      </c>
      <c r="W209" s="159"/>
      <c r="X209" s="159" t="s">
        <v>144</v>
      </c>
      <c r="Y209" s="150"/>
      <c r="Z209" s="150"/>
      <c r="AA209" s="150"/>
      <c r="AB209" s="150"/>
      <c r="AC209" s="150"/>
      <c r="AD209" s="150"/>
      <c r="AE209" s="150"/>
      <c r="AF209" s="150"/>
      <c r="AG209" s="150" t="s">
        <v>145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72">
        <v>82</v>
      </c>
      <c r="B210" s="173" t="s">
        <v>400</v>
      </c>
      <c r="C210" s="186" t="s">
        <v>401</v>
      </c>
      <c r="D210" s="174" t="s">
        <v>157</v>
      </c>
      <c r="E210" s="175">
        <v>1</v>
      </c>
      <c r="F210" s="176"/>
      <c r="G210" s="177">
        <f>ROUND(E210*F210,2)</f>
        <v>0</v>
      </c>
      <c r="H210" s="160">
        <v>0</v>
      </c>
      <c r="I210" s="159">
        <f>ROUND(E210*H210,2)</f>
        <v>0</v>
      </c>
      <c r="J210" s="160">
        <v>29700</v>
      </c>
      <c r="K210" s="159">
        <f>ROUND(E210*J210,2)</f>
        <v>29700</v>
      </c>
      <c r="L210" s="159">
        <v>15</v>
      </c>
      <c r="M210" s="159">
        <f>G210*(1+L210/100)</f>
        <v>0</v>
      </c>
      <c r="N210" s="159">
        <v>0</v>
      </c>
      <c r="O210" s="159">
        <f>ROUND(E210*N210,2)</f>
        <v>0</v>
      </c>
      <c r="P210" s="159">
        <v>0</v>
      </c>
      <c r="Q210" s="159">
        <f>ROUND(E210*P210,2)</f>
        <v>0</v>
      </c>
      <c r="R210" s="159"/>
      <c r="S210" s="159" t="s">
        <v>158</v>
      </c>
      <c r="T210" s="159" t="s">
        <v>143</v>
      </c>
      <c r="U210" s="159">
        <v>10.728</v>
      </c>
      <c r="V210" s="159">
        <f>ROUND(E210*U210,2)</f>
        <v>10.73</v>
      </c>
      <c r="W210" s="159"/>
      <c r="X210" s="159" t="s">
        <v>144</v>
      </c>
      <c r="Y210" s="150"/>
      <c r="Z210" s="150"/>
      <c r="AA210" s="150"/>
      <c r="AB210" s="150"/>
      <c r="AC210" s="150"/>
      <c r="AD210" s="150"/>
      <c r="AE210" s="150"/>
      <c r="AF210" s="150"/>
      <c r="AG210" s="150" t="s">
        <v>145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87" t="s">
        <v>402</v>
      </c>
      <c r="D211" s="161"/>
      <c r="E211" s="162">
        <v>1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147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.5" outlineLevel="1" x14ac:dyDescent="0.2">
      <c r="A212" s="157"/>
      <c r="B212" s="158"/>
      <c r="C212" s="187" t="s">
        <v>403</v>
      </c>
      <c r="D212" s="161"/>
      <c r="E212" s="162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147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87" t="s">
        <v>404</v>
      </c>
      <c r="D213" s="161"/>
      <c r="E213" s="162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147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87" t="s">
        <v>405</v>
      </c>
      <c r="D214" s="161"/>
      <c r="E214" s="162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147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57"/>
      <c r="B215" s="158"/>
      <c r="C215" s="187" t="s">
        <v>406</v>
      </c>
      <c r="D215" s="161"/>
      <c r="E215" s="162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147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87" t="s">
        <v>407</v>
      </c>
      <c r="D216" s="161"/>
      <c r="E216" s="162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147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87" t="s">
        <v>408</v>
      </c>
      <c r="D217" s="161"/>
      <c r="E217" s="162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147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22.5" outlineLevel="1" x14ac:dyDescent="0.2">
      <c r="A218" s="157"/>
      <c r="B218" s="158"/>
      <c r="C218" s="187" t="s">
        <v>409</v>
      </c>
      <c r="D218" s="161"/>
      <c r="E218" s="162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147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ht="22.5" outlineLevel="1" x14ac:dyDescent="0.2">
      <c r="A219" s="157"/>
      <c r="B219" s="158"/>
      <c r="C219" s="187" t="s">
        <v>410</v>
      </c>
      <c r="D219" s="161"/>
      <c r="E219" s="162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147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ht="22.5" outlineLevel="1" x14ac:dyDescent="0.2">
      <c r="A220" s="157"/>
      <c r="B220" s="158"/>
      <c r="C220" s="187" t="s">
        <v>411</v>
      </c>
      <c r="D220" s="161"/>
      <c r="E220" s="162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147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8">
        <v>83</v>
      </c>
      <c r="B221" s="179" t="s">
        <v>412</v>
      </c>
      <c r="C221" s="188" t="s">
        <v>413</v>
      </c>
      <c r="D221" s="180" t="s">
        <v>157</v>
      </c>
      <c r="E221" s="181">
        <v>1</v>
      </c>
      <c r="F221" s="182"/>
      <c r="G221" s="183">
        <f>ROUND(E221*F221,2)</f>
        <v>0</v>
      </c>
      <c r="H221" s="160">
        <v>0</v>
      </c>
      <c r="I221" s="159">
        <f>ROUND(E221*H221,2)</f>
        <v>0</v>
      </c>
      <c r="J221" s="160">
        <v>693</v>
      </c>
      <c r="K221" s="159">
        <f>ROUND(E221*J221,2)</f>
        <v>693</v>
      </c>
      <c r="L221" s="159">
        <v>15</v>
      </c>
      <c r="M221" s="159">
        <f>G221*(1+L221/100)</f>
        <v>0</v>
      </c>
      <c r="N221" s="159">
        <v>0</v>
      </c>
      <c r="O221" s="159">
        <f>ROUND(E221*N221,2)</f>
        <v>0</v>
      </c>
      <c r="P221" s="159">
        <v>0.16600000000000001</v>
      </c>
      <c r="Q221" s="159">
        <f>ROUND(E221*P221,2)</f>
        <v>0.17</v>
      </c>
      <c r="R221" s="159"/>
      <c r="S221" s="159" t="s">
        <v>158</v>
      </c>
      <c r="T221" s="159" t="s">
        <v>143</v>
      </c>
      <c r="U221" s="159">
        <v>0.88</v>
      </c>
      <c r="V221" s="159">
        <f>ROUND(E221*U221,2)</f>
        <v>0.88</v>
      </c>
      <c r="W221" s="159"/>
      <c r="X221" s="159" t="s">
        <v>144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145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72">
        <v>84</v>
      </c>
      <c r="B222" s="173" t="s">
        <v>414</v>
      </c>
      <c r="C222" s="186" t="s">
        <v>415</v>
      </c>
      <c r="D222" s="174" t="s">
        <v>157</v>
      </c>
      <c r="E222" s="175">
        <v>1</v>
      </c>
      <c r="F222" s="176"/>
      <c r="G222" s="177">
        <f>ROUND(E222*F222,2)</f>
        <v>0</v>
      </c>
      <c r="H222" s="160">
        <v>0</v>
      </c>
      <c r="I222" s="159">
        <f>ROUND(E222*H222,2)</f>
        <v>0</v>
      </c>
      <c r="J222" s="160">
        <v>2800</v>
      </c>
      <c r="K222" s="159">
        <f>ROUND(E222*J222,2)</f>
        <v>2800</v>
      </c>
      <c r="L222" s="159">
        <v>15</v>
      </c>
      <c r="M222" s="159">
        <f>G222*(1+L222/100)</f>
        <v>0</v>
      </c>
      <c r="N222" s="159">
        <v>0</v>
      </c>
      <c r="O222" s="159">
        <f>ROUND(E222*N222,2)</f>
        <v>0</v>
      </c>
      <c r="P222" s="159">
        <v>0</v>
      </c>
      <c r="Q222" s="159">
        <f>ROUND(E222*P222,2)</f>
        <v>0</v>
      </c>
      <c r="R222" s="159"/>
      <c r="S222" s="159" t="s">
        <v>142</v>
      </c>
      <c r="T222" s="159" t="s">
        <v>143</v>
      </c>
      <c r="U222" s="159">
        <v>0</v>
      </c>
      <c r="V222" s="159">
        <f>ROUND(E222*U222,2)</f>
        <v>0</v>
      </c>
      <c r="W222" s="159"/>
      <c r="X222" s="159" t="s">
        <v>144</v>
      </c>
      <c r="Y222" s="150"/>
      <c r="Z222" s="150"/>
      <c r="AA222" s="150"/>
      <c r="AB222" s="150"/>
      <c r="AC222" s="150"/>
      <c r="AD222" s="150"/>
      <c r="AE222" s="150"/>
      <c r="AF222" s="150"/>
      <c r="AG222" s="150" t="s">
        <v>145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87" t="s">
        <v>416</v>
      </c>
      <c r="D223" s="161"/>
      <c r="E223" s="162">
        <v>1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147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2.5" outlineLevel="1" x14ac:dyDescent="0.2">
      <c r="A224" s="157"/>
      <c r="B224" s="158"/>
      <c r="C224" s="187" t="s">
        <v>417</v>
      </c>
      <c r="D224" s="161"/>
      <c r="E224" s="162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147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2.5" outlineLevel="1" x14ac:dyDescent="0.2">
      <c r="A225" s="157"/>
      <c r="B225" s="158"/>
      <c r="C225" s="187" t="s">
        <v>418</v>
      </c>
      <c r="D225" s="161"/>
      <c r="E225" s="162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147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87" t="s">
        <v>419</v>
      </c>
      <c r="D226" s="161"/>
      <c r="E226" s="162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147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2">
        <v>85</v>
      </c>
      <c r="B227" s="173" t="s">
        <v>420</v>
      </c>
      <c r="C227" s="186" t="s">
        <v>421</v>
      </c>
      <c r="D227" s="174" t="s">
        <v>157</v>
      </c>
      <c r="E227" s="175">
        <v>1</v>
      </c>
      <c r="F227" s="176"/>
      <c r="G227" s="177">
        <f>ROUND(E227*F227,2)</f>
        <v>0</v>
      </c>
      <c r="H227" s="160">
        <v>0</v>
      </c>
      <c r="I227" s="159">
        <f>ROUND(E227*H227,2)</f>
        <v>0</v>
      </c>
      <c r="J227" s="160">
        <v>6900</v>
      </c>
      <c r="K227" s="159">
        <f>ROUND(E227*J227,2)</f>
        <v>6900</v>
      </c>
      <c r="L227" s="159">
        <v>15</v>
      </c>
      <c r="M227" s="159">
        <f>G227*(1+L227/100)</f>
        <v>0</v>
      </c>
      <c r="N227" s="159">
        <v>0</v>
      </c>
      <c r="O227" s="159">
        <f>ROUND(E227*N227,2)</f>
        <v>0</v>
      </c>
      <c r="P227" s="159">
        <v>0</v>
      </c>
      <c r="Q227" s="159">
        <f>ROUND(E227*P227,2)</f>
        <v>0</v>
      </c>
      <c r="R227" s="159"/>
      <c r="S227" s="159" t="s">
        <v>142</v>
      </c>
      <c r="T227" s="159" t="s">
        <v>143</v>
      </c>
      <c r="U227" s="159">
        <v>0</v>
      </c>
      <c r="V227" s="159">
        <f>ROUND(E227*U227,2)</f>
        <v>0</v>
      </c>
      <c r="W227" s="159"/>
      <c r="X227" s="159" t="s">
        <v>144</v>
      </c>
      <c r="Y227" s="150"/>
      <c r="Z227" s="150"/>
      <c r="AA227" s="150"/>
      <c r="AB227" s="150"/>
      <c r="AC227" s="150"/>
      <c r="AD227" s="150"/>
      <c r="AE227" s="150"/>
      <c r="AF227" s="150"/>
      <c r="AG227" s="150" t="s">
        <v>145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22.5" outlineLevel="1" x14ac:dyDescent="0.2">
      <c r="A228" s="157"/>
      <c r="B228" s="158"/>
      <c r="C228" s="187" t="s">
        <v>422</v>
      </c>
      <c r="D228" s="161"/>
      <c r="E228" s="162">
        <v>1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147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ht="22.5" outlineLevel="1" x14ac:dyDescent="0.2">
      <c r="A229" s="157"/>
      <c r="B229" s="158"/>
      <c r="C229" s="187" t="s">
        <v>423</v>
      </c>
      <c r="D229" s="161"/>
      <c r="E229" s="162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147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87" t="s">
        <v>424</v>
      </c>
      <c r="D230" s="161"/>
      <c r="E230" s="162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147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ht="22.5" outlineLevel="1" x14ac:dyDescent="0.2">
      <c r="A231" s="157"/>
      <c r="B231" s="158"/>
      <c r="C231" s="187" t="s">
        <v>425</v>
      </c>
      <c r="D231" s="161"/>
      <c r="E231" s="162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147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72">
        <v>86</v>
      </c>
      <c r="B232" s="173" t="s">
        <v>426</v>
      </c>
      <c r="C232" s="186" t="s">
        <v>427</v>
      </c>
      <c r="D232" s="174" t="s">
        <v>157</v>
      </c>
      <c r="E232" s="175">
        <v>1</v>
      </c>
      <c r="F232" s="176"/>
      <c r="G232" s="177">
        <f>ROUND(E232*F232,2)</f>
        <v>0</v>
      </c>
      <c r="H232" s="160">
        <v>3400</v>
      </c>
      <c r="I232" s="159">
        <f>ROUND(E232*H232,2)</f>
        <v>3400</v>
      </c>
      <c r="J232" s="160">
        <v>0</v>
      </c>
      <c r="K232" s="159">
        <f>ROUND(E232*J232,2)</f>
        <v>0</v>
      </c>
      <c r="L232" s="159">
        <v>15</v>
      </c>
      <c r="M232" s="159">
        <f>G232*(1+L232/100)</f>
        <v>0</v>
      </c>
      <c r="N232" s="159">
        <v>1.4999999999999999E-2</v>
      </c>
      <c r="O232" s="159">
        <f>ROUND(E232*N232,2)</f>
        <v>0.02</v>
      </c>
      <c r="P232" s="159">
        <v>0</v>
      </c>
      <c r="Q232" s="159">
        <f>ROUND(E232*P232,2)</f>
        <v>0</v>
      </c>
      <c r="R232" s="159" t="s">
        <v>311</v>
      </c>
      <c r="S232" s="159" t="s">
        <v>158</v>
      </c>
      <c r="T232" s="159" t="s">
        <v>143</v>
      </c>
      <c r="U232" s="159">
        <v>0</v>
      </c>
      <c r="V232" s="159">
        <f>ROUND(E232*U232,2)</f>
        <v>0</v>
      </c>
      <c r="W232" s="159"/>
      <c r="X232" s="159" t="s">
        <v>312</v>
      </c>
      <c r="Y232" s="150"/>
      <c r="Z232" s="150"/>
      <c r="AA232" s="150"/>
      <c r="AB232" s="150"/>
      <c r="AC232" s="150"/>
      <c r="AD232" s="150"/>
      <c r="AE232" s="150"/>
      <c r="AF232" s="150"/>
      <c r="AG232" s="150" t="s">
        <v>313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87" t="s">
        <v>428</v>
      </c>
      <c r="D233" s="161"/>
      <c r="E233" s="162">
        <v>1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147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 x14ac:dyDescent="0.2">
      <c r="A234" s="157"/>
      <c r="B234" s="158"/>
      <c r="C234" s="187" t="s">
        <v>429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147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ht="22.5" outlineLevel="1" x14ac:dyDescent="0.2">
      <c r="A235" s="157"/>
      <c r="B235" s="158"/>
      <c r="C235" s="187" t="s">
        <v>430</v>
      </c>
      <c r="D235" s="161"/>
      <c r="E235" s="162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147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22.5" outlineLevel="1" x14ac:dyDescent="0.2">
      <c r="A236" s="157"/>
      <c r="B236" s="158"/>
      <c r="C236" s="187" t="s">
        <v>431</v>
      </c>
      <c r="D236" s="161"/>
      <c r="E236" s="162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147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87" t="s">
        <v>432</v>
      </c>
      <c r="D237" s="161"/>
      <c r="E237" s="162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147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ht="22.5" outlineLevel="1" x14ac:dyDescent="0.2">
      <c r="A238" s="157"/>
      <c r="B238" s="158"/>
      <c r="C238" s="187" t="s">
        <v>433</v>
      </c>
      <c r="D238" s="161"/>
      <c r="E238" s="162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147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72">
        <v>87</v>
      </c>
      <c r="B239" s="173" t="s">
        <v>434</v>
      </c>
      <c r="C239" s="186" t="s">
        <v>435</v>
      </c>
      <c r="D239" s="174" t="s">
        <v>157</v>
      </c>
      <c r="E239" s="175">
        <v>2</v>
      </c>
      <c r="F239" s="176"/>
      <c r="G239" s="177">
        <f>ROUND(E239*F239,2)</f>
        <v>0</v>
      </c>
      <c r="H239" s="160">
        <v>3200</v>
      </c>
      <c r="I239" s="159">
        <f>ROUND(E239*H239,2)</f>
        <v>6400</v>
      </c>
      <c r="J239" s="160">
        <v>0</v>
      </c>
      <c r="K239" s="159">
        <f>ROUND(E239*J239,2)</f>
        <v>0</v>
      </c>
      <c r="L239" s="159">
        <v>15</v>
      </c>
      <c r="M239" s="159">
        <f>G239*(1+L239/100)</f>
        <v>0</v>
      </c>
      <c r="N239" s="159">
        <v>1.9E-2</v>
      </c>
      <c r="O239" s="159">
        <f>ROUND(E239*N239,2)</f>
        <v>0.04</v>
      </c>
      <c r="P239" s="159">
        <v>0</v>
      </c>
      <c r="Q239" s="159">
        <f>ROUND(E239*P239,2)</f>
        <v>0</v>
      </c>
      <c r="R239" s="159" t="s">
        <v>311</v>
      </c>
      <c r="S239" s="159" t="s">
        <v>158</v>
      </c>
      <c r="T239" s="159" t="s">
        <v>143</v>
      </c>
      <c r="U239" s="159">
        <v>0</v>
      </c>
      <c r="V239" s="159">
        <f>ROUND(E239*U239,2)</f>
        <v>0</v>
      </c>
      <c r="W239" s="159"/>
      <c r="X239" s="159" t="s">
        <v>312</v>
      </c>
      <c r="Y239" s="150"/>
      <c r="Z239" s="150"/>
      <c r="AA239" s="150"/>
      <c r="AB239" s="150"/>
      <c r="AC239" s="150"/>
      <c r="AD239" s="150"/>
      <c r="AE239" s="150"/>
      <c r="AF239" s="150"/>
      <c r="AG239" s="150" t="s">
        <v>313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87" t="s">
        <v>436</v>
      </c>
      <c r="D240" s="161"/>
      <c r="E240" s="162">
        <v>2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147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ht="22.5" outlineLevel="1" x14ac:dyDescent="0.2">
      <c r="A241" s="157"/>
      <c r="B241" s="158"/>
      <c r="C241" s="187" t="s">
        <v>437</v>
      </c>
      <c r="D241" s="161"/>
      <c r="E241" s="162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147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ht="22.5" outlineLevel="1" x14ac:dyDescent="0.2">
      <c r="A242" s="157"/>
      <c r="B242" s="158"/>
      <c r="C242" s="187" t="s">
        <v>438</v>
      </c>
      <c r="D242" s="161"/>
      <c r="E242" s="162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147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ht="22.5" outlineLevel="1" x14ac:dyDescent="0.2">
      <c r="A243" s="157"/>
      <c r="B243" s="158"/>
      <c r="C243" s="187" t="s">
        <v>431</v>
      </c>
      <c r="D243" s="161"/>
      <c r="E243" s="162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147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87" t="s">
        <v>439</v>
      </c>
      <c r="D244" s="161"/>
      <c r="E244" s="162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147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72">
        <v>88</v>
      </c>
      <c r="B245" s="173" t="s">
        <v>440</v>
      </c>
      <c r="C245" s="186" t="s">
        <v>441</v>
      </c>
      <c r="D245" s="174" t="s">
        <v>157</v>
      </c>
      <c r="E245" s="175">
        <v>1</v>
      </c>
      <c r="F245" s="176"/>
      <c r="G245" s="177">
        <f>ROUND(E245*F245,2)</f>
        <v>0</v>
      </c>
      <c r="H245" s="160">
        <v>5300</v>
      </c>
      <c r="I245" s="159">
        <f>ROUND(E245*H245,2)</f>
        <v>5300</v>
      </c>
      <c r="J245" s="160">
        <v>0</v>
      </c>
      <c r="K245" s="159">
        <f>ROUND(E245*J245,2)</f>
        <v>0</v>
      </c>
      <c r="L245" s="159">
        <v>15</v>
      </c>
      <c r="M245" s="159">
        <f>G245*(1+L245/100)</f>
        <v>0</v>
      </c>
      <c r="N245" s="159">
        <v>1.6E-2</v>
      </c>
      <c r="O245" s="159">
        <f>ROUND(E245*N245,2)</f>
        <v>0.02</v>
      </c>
      <c r="P245" s="159">
        <v>0</v>
      </c>
      <c r="Q245" s="159">
        <f>ROUND(E245*P245,2)</f>
        <v>0</v>
      </c>
      <c r="R245" s="159"/>
      <c r="S245" s="159" t="s">
        <v>142</v>
      </c>
      <c r="T245" s="159" t="s">
        <v>143</v>
      </c>
      <c r="U245" s="159">
        <v>0</v>
      </c>
      <c r="V245" s="159">
        <f>ROUND(E245*U245,2)</f>
        <v>0</v>
      </c>
      <c r="W245" s="159"/>
      <c r="X245" s="159" t="s">
        <v>312</v>
      </c>
      <c r="Y245" s="150"/>
      <c r="Z245" s="150"/>
      <c r="AA245" s="150"/>
      <c r="AB245" s="150"/>
      <c r="AC245" s="150"/>
      <c r="AD245" s="150"/>
      <c r="AE245" s="150"/>
      <c r="AF245" s="150"/>
      <c r="AG245" s="150" t="s">
        <v>313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57"/>
      <c r="B246" s="158"/>
      <c r="C246" s="187" t="s">
        <v>442</v>
      </c>
      <c r="D246" s="161"/>
      <c r="E246" s="162">
        <v>1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147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ht="22.5" outlineLevel="1" x14ac:dyDescent="0.2">
      <c r="A247" s="157"/>
      <c r="B247" s="158"/>
      <c r="C247" s="187" t="s">
        <v>443</v>
      </c>
      <c r="D247" s="161"/>
      <c r="E247" s="162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147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 x14ac:dyDescent="0.2">
      <c r="A248" s="157"/>
      <c r="B248" s="158"/>
      <c r="C248" s="187" t="s">
        <v>444</v>
      </c>
      <c r="D248" s="161"/>
      <c r="E248" s="162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147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ht="22.5" outlineLevel="1" x14ac:dyDescent="0.2">
      <c r="A249" s="157"/>
      <c r="B249" s="158"/>
      <c r="C249" s="187" t="s">
        <v>438</v>
      </c>
      <c r="D249" s="161"/>
      <c r="E249" s="162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147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22.5" outlineLevel="1" x14ac:dyDescent="0.2">
      <c r="A250" s="157"/>
      <c r="B250" s="158"/>
      <c r="C250" s="187" t="s">
        <v>445</v>
      </c>
      <c r="D250" s="161"/>
      <c r="E250" s="162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147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22.5" outlineLevel="1" x14ac:dyDescent="0.2">
      <c r="A251" s="157"/>
      <c r="B251" s="158"/>
      <c r="C251" s="187" t="s">
        <v>446</v>
      </c>
      <c r="D251" s="161"/>
      <c r="E251" s="162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147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87" t="s">
        <v>447</v>
      </c>
      <c r="D252" s="161"/>
      <c r="E252" s="162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147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87" t="s">
        <v>448</v>
      </c>
      <c r="D253" s="161"/>
      <c r="E253" s="162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147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22.5" outlineLevel="1" x14ac:dyDescent="0.2">
      <c r="A254" s="172">
        <v>89</v>
      </c>
      <c r="B254" s="173" t="s">
        <v>449</v>
      </c>
      <c r="C254" s="186" t="s">
        <v>450</v>
      </c>
      <c r="D254" s="174" t="s">
        <v>232</v>
      </c>
      <c r="E254" s="175">
        <v>1</v>
      </c>
      <c r="F254" s="176"/>
      <c r="G254" s="177">
        <f>ROUND(E254*F254,2)</f>
        <v>0</v>
      </c>
      <c r="H254" s="160">
        <v>39270</v>
      </c>
      <c r="I254" s="159">
        <f>ROUND(E254*H254,2)</f>
        <v>39270</v>
      </c>
      <c r="J254" s="160">
        <v>0</v>
      </c>
      <c r="K254" s="159">
        <f>ROUND(E254*J254,2)</f>
        <v>0</v>
      </c>
      <c r="L254" s="159">
        <v>15</v>
      </c>
      <c r="M254" s="159">
        <f>G254*(1+L254/100)</f>
        <v>0</v>
      </c>
      <c r="N254" s="159">
        <v>0</v>
      </c>
      <c r="O254" s="159">
        <f>ROUND(E254*N254,2)</f>
        <v>0</v>
      </c>
      <c r="P254" s="159">
        <v>0</v>
      </c>
      <c r="Q254" s="159">
        <f>ROUND(E254*P254,2)</f>
        <v>0</v>
      </c>
      <c r="R254" s="159"/>
      <c r="S254" s="159" t="s">
        <v>142</v>
      </c>
      <c r="T254" s="159" t="s">
        <v>143</v>
      </c>
      <c r="U254" s="159">
        <v>0</v>
      </c>
      <c r="V254" s="159">
        <f>ROUND(E254*U254,2)</f>
        <v>0</v>
      </c>
      <c r="W254" s="159"/>
      <c r="X254" s="159" t="s">
        <v>312</v>
      </c>
      <c r="Y254" s="150"/>
      <c r="Z254" s="150"/>
      <c r="AA254" s="150"/>
      <c r="AB254" s="150"/>
      <c r="AC254" s="150"/>
      <c r="AD254" s="150"/>
      <c r="AE254" s="150"/>
      <c r="AF254" s="150"/>
      <c r="AG254" s="150" t="s">
        <v>313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87" t="s">
        <v>451</v>
      </c>
      <c r="D255" s="161"/>
      <c r="E255" s="162">
        <v>1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147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87" t="s">
        <v>452</v>
      </c>
      <c r="D256" s="161"/>
      <c r="E256" s="162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147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87" t="s">
        <v>453</v>
      </c>
      <c r="D257" s="161"/>
      <c r="E257" s="162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147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22.5" outlineLevel="1" x14ac:dyDescent="0.2">
      <c r="A258" s="157"/>
      <c r="B258" s="158"/>
      <c r="C258" s="187" t="s">
        <v>454</v>
      </c>
      <c r="D258" s="161"/>
      <c r="E258" s="162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147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87" t="s">
        <v>455</v>
      </c>
      <c r="D259" s="161"/>
      <c r="E259" s="162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147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ht="22.5" outlineLevel="1" x14ac:dyDescent="0.2">
      <c r="A260" s="157"/>
      <c r="B260" s="158"/>
      <c r="C260" s="187" t="s">
        <v>456</v>
      </c>
      <c r="D260" s="161"/>
      <c r="E260" s="162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147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78">
        <v>90</v>
      </c>
      <c r="B261" s="179" t="s">
        <v>457</v>
      </c>
      <c r="C261" s="188" t="s">
        <v>458</v>
      </c>
      <c r="D261" s="180" t="s">
        <v>0</v>
      </c>
      <c r="E261" s="181">
        <v>982.72</v>
      </c>
      <c r="F261" s="182"/>
      <c r="G261" s="183">
        <f>ROUND(E261*F261,2)</f>
        <v>0</v>
      </c>
      <c r="H261" s="160">
        <v>0</v>
      </c>
      <c r="I261" s="159">
        <f>ROUND(E261*H261,2)</f>
        <v>0</v>
      </c>
      <c r="J261" s="160">
        <v>1</v>
      </c>
      <c r="K261" s="159">
        <f>ROUND(E261*J261,2)</f>
        <v>982.72</v>
      </c>
      <c r="L261" s="159">
        <v>15</v>
      </c>
      <c r="M261" s="159">
        <f>G261*(1+L261/100)</f>
        <v>0</v>
      </c>
      <c r="N261" s="159">
        <v>0</v>
      </c>
      <c r="O261" s="159">
        <f>ROUND(E261*N261,2)</f>
        <v>0</v>
      </c>
      <c r="P261" s="159">
        <v>0</v>
      </c>
      <c r="Q261" s="159">
        <f>ROUND(E261*P261,2)</f>
        <v>0</v>
      </c>
      <c r="R261" s="159"/>
      <c r="S261" s="159" t="s">
        <v>158</v>
      </c>
      <c r="T261" s="159" t="s">
        <v>143</v>
      </c>
      <c r="U261" s="159">
        <v>0</v>
      </c>
      <c r="V261" s="159">
        <f>ROUND(E261*U261,2)</f>
        <v>0</v>
      </c>
      <c r="W261" s="159"/>
      <c r="X261" s="159" t="s">
        <v>272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273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x14ac:dyDescent="0.2">
      <c r="A262" s="166" t="s">
        <v>139</v>
      </c>
      <c r="B262" s="167" t="s">
        <v>92</v>
      </c>
      <c r="C262" s="185" t="s">
        <v>93</v>
      </c>
      <c r="D262" s="168"/>
      <c r="E262" s="169"/>
      <c r="F262" s="170"/>
      <c r="G262" s="171">
        <f>SUMIF(AG263:AG271,"&lt;&gt;NOR",G263:G271)</f>
        <v>0</v>
      </c>
      <c r="H262" s="165"/>
      <c r="I262" s="165">
        <f>SUM(I263:I271)</f>
        <v>0</v>
      </c>
      <c r="J262" s="165"/>
      <c r="K262" s="165">
        <f>SUM(K263:K271)</f>
        <v>4710.09</v>
      </c>
      <c r="L262" s="165"/>
      <c r="M262" s="165">
        <f>SUM(M263:M271)</f>
        <v>0</v>
      </c>
      <c r="N262" s="165"/>
      <c r="O262" s="165">
        <f>SUM(O263:O271)</f>
        <v>0</v>
      </c>
      <c r="P262" s="165"/>
      <c r="Q262" s="165">
        <f>SUM(Q263:Q271)</f>
        <v>0.19</v>
      </c>
      <c r="R262" s="165"/>
      <c r="S262" s="165"/>
      <c r="T262" s="165"/>
      <c r="U262" s="165"/>
      <c r="V262" s="165">
        <f>SUM(V263:V271)</f>
        <v>8.49</v>
      </c>
      <c r="W262" s="165"/>
      <c r="X262" s="165"/>
      <c r="AG262" t="s">
        <v>140</v>
      </c>
    </row>
    <row r="263" spans="1:60" outlineLevel="1" x14ac:dyDescent="0.2">
      <c r="A263" s="172">
        <v>91</v>
      </c>
      <c r="B263" s="173" t="s">
        <v>459</v>
      </c>
      <c r="C263" s="186" t="s">
        <v>460</v>
      </c>
      <c r="D263" s="174" t="s">
        <v>162</v>
      </c>
      <c r="E263" s="175">
        <v>12.38</v>
      </c>
      <c r="F263" s="176"/>
      <c r="G263" s="177">
        <f>ROUND(E263*F263,2)</f>
        <v>0</v>
      </c>
      <c r="H263" s="160">
        <v>0</v>
      </c>
      <c r="I263" s="159">
        <f>ROUND(E263*H263,2)</f>
        <v>0</v>
      </c>
      <c r="J263" s="160">
        <v>102</v>
      </c>
      <c r="K263" s="159">
        <f>ROUND(E263*J263,2)</f>
        <v>1262.76</v>
      </c>
      <c r="L263" s="159">
        <v>15</v>
      </c>
      <c r="M263" s="159">
        <f>G263*(1+L263/100)</f>
        <v>0</v>
      </c>
      <c r="N263" s="159">
        <v>0</v>
      </c>
      <c r="O263" s="159">
        <f>ROUND(E263*N263,2)</f>
        <v>0</v>
      </c>
      <c r="P263" s="159">
        <v>1.0200000000000001E-2</v>
      </c>
      <c r="Q263" s="159">
        <f>ROUND(E263*P263,2)</f>
        <v>0.13</v>
      </c>
      <c r="R263" s="159"/>
      <c r="S263" s="159" t="s">
        <v>158</v>
      </c>
      <c r="T263" s="159" t="s">
        <v>143</v>
      </c>
      <c r="U263" s="159">
        <v>0.17599999999999999</v>
      </c>
      <c r="V263" s="159">
        <f>ROUND(E263*U263,2)</f>
        <v>2.1800000000000002</v>
      </c>
      <c r="W263" s="159"/>
      <c r="X263" s="159" t="s">
        <v>144</v>
      </c>
      <c r="Y263" s="150"/>
      <c r="Z263" s="150"/>
      <c r="AA263" s="150"/>
      <c r="AB263" s="150"/>
      <c r="AC263" s="150"/>
      <c r="AD263" s="150"/>
      <c r="AE263" s="150"/>
      <c r="AF263" s="150"/>
      <c r="AG263" s="150" t="s">
        <v>145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87" t="s">
        <v>166</v>
      </c>
      <c r="D264" s="161"/>
      <c r="E264" s="162">
        <v>5.88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147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87" t="s">
        <v>461</v>
      </c>
      <c r="D265" s="161"/>
      <c r="E265" s="162">
        <v>2.78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147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87" t="s">
        <v>170</v>
      </c>
      <c r="D266" s="161"/>
      <c r="E266" s="162">
        <v>3.72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147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72">
        <v>92</v>
      </c>
      <c r="B267" s="173" t="s">
        <v>462</v>
      </c>
      <c r="C267" s="186" t="s">
        <v>463</v>
      </c>
      <c r="D267" s="174" t="s">
        <v>162</v>
      </c>
      <c r="E267" s="175">
        <v>12.38</v>
      </c>
      <c r="F267" s="176"/>
      <c r="G267" s="177">
        <f>ROUND(E267*F267,2)</f>
        <v>0</v>
      </c>
      <c r="H267" s="160">
        <v>0</v>
      </c>
      <c r="I267" s="159">
        <f>ROUND(E267*H267,2)</f>
        <v>0</v>
      </c>
      <c r="J267" s="160">
        <v>271</v>
      </c>
      <c r="K267" s="159">
        <f>ROUND(E267*J267,2)</f>
        <v>3354.98</v>
      </c>
      <c r="L267" s="159">
        <v>15</v>
      </c>
      <c r="M267" s="159">
        <f>G267*(1+L267/100)</f>
        <v>0</v>
      </c>
      <c r="N267" s="159">
        <v>0</v>
      </c>
      <c r="O267" s="159">
        <f>ROUND(E267*N267,2)</f>
        <v>0</v>
      </c>
      <c r="P267" s="159">
        <v>5.0000000000000001E-3</v>
      </c>
      <c r="Q267" s="159">
        <f>ROUND(E267*P267,2)</f>
        <v>0.06</v>
      </c>
      <c r="R267" s="159"/>
      <c r="S267" s="159" t="s">
        <v>158</v>
      </c>
      <c r="T267" s="159" t="s">
        <v>143</v>
      </c>
      <c r="U267" s="159">
        <v>0.51</v>
      </c>
      <c r="V267" s="159">
        <f>ROUND(E267*U267,2)</f>
        <v>6.31</v>
      </c>
      <c r="W267" s="159"/>
      <c r="X267" s="159" t="s">
        <v>144</v>
      </c>
      <c r="Y267" s="150"/>
      <c r="Z267" s="150"/>
      <c r="AA267" s="150"/>
      <c r="AB267" s="150"/>
      <c r="AC267" s="150"/>
      <c r="AD267" s="150"/>
      <c r="AE267" s="150"/>
      <c r="AF267" s="150"/>
      <c r="AG267" s="150" t="s">
        <v>145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87" t="s">
        <v>166</v>
      </c>
      <c r="D268" s="161"/>
      <c r="E268" s="162">
        <v>5.88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147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87" t="s">
        <v>461</v>
      </c>
      <c r="D269" s="161"/>
      <c r="E269" s="162">
        <v>2.78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147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87" t="s">
        <v>170</v>
      </c>
      <c r="D270" s="161"/>
      <c r="E270" s="162">
        <v>3.72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147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78">
        <v>93</v>
      </c>
      <c r="B271" s="179" t="s">
        <v>464</v>
      </c>
      <c r="C271" s="188" t="s">
        <v>465</v>
      </c>
      <c r="D271" s="180" t="s">
        <v>0</v>
      </c>
      <c r="E271" s="181">
        <v>46.177399999999999</v>
      </c>
      <c r="F271" s="182"/>
      <c r="G271" s="183">
        <f>ROUND(E271*F271,2)</f>
        <v>0</v>
      </c>
      <c r="H271" s="160">
        <v>0</v>
      </c>
      <c r="I271" s="159">
        <f>ROUND(E271*H271,2)</f>
        <v>0</v>
      </c>
      <c r="J271" s="160">
        <v>2</v>
      </c>
      <c r="K271" s="159">
        <f>ROUND(E271*J271,2)</f>
        <v>92.35</v>
      </c>
      <c r="L271" s="159">
        <v>15</v>
      </c>
      <c r="M271" s="159">
        <f>G271*(1+L271/100)</f>
        <v>0</v>
      </c>
      <c r="N271" s="159">
        <v>0</v>
      </c>
      <c r="O271" s="159">
        <f>ROUND(E271*N271,2)</f>
        <v>0</v>
      </c>
      <c r="P271" s="159">
        <v>0</v>
      </c>
      <c r="Q271" s="159">
        <f>ROUND(E271*P271,2)</f>
        <v>0</v>
      </c>
      <c r="R271" s="159"/>
      <c r="S271" s="159" t="s">
        <v>158</v>
      </c>
      <c r="T271" s="159" t="s">
        <v>143</v>
      </c>
      <c r="U271" s="159">
        <v>0</v>
      </c>
      <c r="V271" s="159">
        <f>ROUND(E271*U271,2)</f>
        <v>0</v>
      </c>
      <c r="W271" s="159"/>
      <c r="X271" s="159" t="s">
        <v>272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273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x14ac:dyDescent="0.2">
      <c r="A272" s="166" t="s">
        <v>139</v>
      </c>
      <c r="B272" s="167" t="s">
        <v>94</v>
      </c>
      <c r="C272" s="185" t="s">
        <v>95</v>
      </c>
      <c r="D272" s="168"/>
      <c r="E272" s="169"/>
      <c r="F272" s="170"/>
      <c r="G272" s="171">
        <f>SUMIF(AG273:AG282,"&lt;&gt;NOR",G273:G282)</f>
        <v>0</v>
      </c>
      <c r="H272" s="165"/>
      <c r="I272" s="165">
        <f>SUM(I273:I282)</f>
        <v>2058.23</v>
      </c>
      <c r="J272" s="165"/>
      <c r="K272" s="165">
        <f>SUM(K273:K282)</f>
        <v>2140.14</v>
      </c>
      <c r="L272" s="165"/>
      <c r="M272" s="165">
        <f>SUM(M273:M282)</f>
        <v>0</v>
      </c>
      <c r="N272" s="165"/>
      <c r="O272" s="165">
        <f>SUM(O273:O282)</f>
        <v>6.9999999999999993E-2</v>
      </c>
      <c r="P272" s="165"/>
      <c r="Q272" s="165">
        <f>SUM(Q273:Q282)</f>
        <v>0</v>
      </c>
      <c r="R272" s="165"/>
      <c r="S272" s="165"/>
      <c r="T272" s="165"/>
      <c r="U272" s="165"/>
      <c r="V272" s="165">
        <f>SUM(V273:V282)</f>
        <v>3.3200000000000003</v>
      </c>
      <c r="W272" s="165"/>
      <c r="X272" s="165"/>
      <c r="AG272" t="s">
        <v>140</v>
      </c>
    </row>
    <row r="273" spans="1:60" outlineLevel="1" x14ac:dyDescent="0.2">
      <c r="A273" s="172">
        <v>94</v>
      </c>
      <c r="B273" s="173" t="s">
        <v>466</v>
      </c>
      <c r="C273" s="186" t="s">
        <v>467</v>
      </c>
      <c r="D273" s="174" t="s">
        <v>162</v>
      </c>
      <c r="E273" s="175">
        <v>2.78</v>
      </c>
      <c r="F273" s="176"/>
      <c r="G273" s="177">
        <f>ROUND(E273*F273,2)</f>
        <v>0</v>
      </c>
      <c r="H273" s="160">
        <v>28.22</v>
      </c>
      <c r="I273" s="159">
        <f>ROUND(E273*H273,2)</f>
        <v>78.45</v>
      </c>
      <c r="J273" s="160">
        <v>30.78</v>
      </c>
      <c r="K273" s="159">
        <f>ROUND(E273*J273,2)</f>
        <v>85.57</v>
      </c>
      <c r="L273" s="159">
        <v>15</v>
      </c>
      <c r="M273" s="159">
        <f>G273*(1+L273/100)</f>
        <v>0</v>
      </c>
      <c r="N273" s="159">
        <v>2.1000000000000001E-4</v>
      </c>
      <c r="O273" s="159">
        <f>ROUND(E273*N273,2)</f>
        <v>0</v>
      </c>
      <c r="P273" s="159">
        <v>0</v>
      </c>
      <c r="Q273" s="159">
        <f>ROUND(E273*P273,2)</f>
        <v>0</v>
      </c>
      <c r="R273" s="159"/>
      <c r="S273" s="159" t="s">
        <v>158</v>
      </c>
      <c r="T273" s="159" t="s">
        <v>143</v>
      </c>
      <c r="U273" s="159">
        <v>0.05</v>
      </c>
      <c r="V273" s="159">
        <f>ROUND(E273*U273,2)</f>
        <v>0.14000000000000001</v>
      </c>
      <c r="W273" s="159"/>
      <c r="X273" s="159" t="s">
        <v>144</v>
      </c>
      <c r="Y273" s="150"/>
      <c r="Z273" s="150"/>
      <c r="AA273" s="150"/>
      <c r="AB273" s="150"/>
      <c r="AC273" s="150"/>
      <c r="AD273" s="150"/>
      <c r="AE273" s="150"/>
      <c r="AF273" s="150"/>
      <c r="AG273" s="150" t="s">
        <v>468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87" t="s">
        <v>169</v>
      </c>
      <c r="D274" s="161"/>
      <c r="E274" s="162">
        <v>2.78</v>
      </c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147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72">
        <v>95</v>
      </c>
      <c r="B275" s="173" t="s">
        <v>469</v>
      </c>
      <c r="C275" s="186" t="s">
        <v>470</v>
      </c>
      <c r="D275" s="174" t="s">
        <v>162</v>
      </c>
      <c r="E275" s="175">
        <v>2.78</v>
      </c>
      <c r="F275" s="176"/>
      <c r="G275" s="177">
        <f>ROUND(E275*F275,2)</f>
        <v>0</v>
      </c>
      <c r="H275" s="160">
        <v>133.34</v>
      </c>
      <c r="I275" s="159">
        <f>ROUND(E275*H275,2)</f>
        <v>370.69</v>
      </c>
      <c r="J275" s="160">
        <v>543.66</v>
      </c>
      <c r="K275" s="159">
        <f>ROUND(E275*J275,2)</f>
        <v>1511.37</v>
      </c>
      <c r="L275" s="159">
        <v>15</v>
      </c>
      <c r="M275" s="159">
        <f>G275*(1+L275/100)</f>
        <v>0</v>
      </c>
      <c r="N275" s="159">
        <v>5.0400000000000002E-3</v>
      </c>
      <c r="O275" s="159">
        <f>ROUND(E275*N275,2)</f>
        <v>0.01</v>
      </c>
      <c r="P275" s="159">
        <v>0</v>
      </c>
      <c r="Q275" s="159">
        <f>ROUND(E275*P275,2)</f>
        <v>0</v>
      </c>
      <c r="R275" s="159"/>
      <c r="S275" s="159" t="s">
        <v>158</v>
      </c>
      <c r="T275" s="159" t="s">
        <v>143</v>
      </c>
      <c r="U275" s="159">
        <v>0.97799999999999998</v>
      </c>
      <c r="V275" s="159">
        <f>ROUND(E275*U275,2)</f>
        <v>2.72</v>
      </c>
      <c r="W275" s="159"/>
      <c r="X275" s="159" t="s">
        <v>144</v>
      </c>
      <c r="Y275" s="150"/>
      <c r="Z275" s="150"/>
      <c r="AA275" s="150"/>
      <c r="AB275" s="150"/>
      <c r="AC275" s="150"/>
      <c r="AD275" s="150"/>
      <c r="AE275" s="150"/>
      <c r="AF275" s="150"/>
      <c r="AG275" s="150" t="s">
        <v>468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87" t="s">
        <v>169</v>
      </c>
      <c r="D276" s="161"/>
      <c r="E276" s="162">
        <v>2.78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147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ht="22.5" outlineLevel="1" x14ac:dyDescent="0.2">
      <c r="A277" s="172">
        <v>96</v>
      </c>
      <c r="B277" s="173" t="s">
        <v>471</v>
      </c>
      <c r="C277" s="186" t="s">
        <v>472</v>
      </c>
      <c r="D277" s="174" t="s">
        <v>162</v>
      </c>
      <c r="E277" s="175">
        <v>2.78</v>
      </c>
      <c r="F277" s="176"/>
      <c r="G277" s="177">
        <f>ROUND(E277*F277,2)</f>
        <v>0</v>
      </c>
      <c r="H277" s="160">
        <v>17.010000000000002</v>
      </c>
      <c r="I277" s="159">
        <f>ROUND(E277*H277,2)</f>
        <v>47.29</v>
      </c>
      <c r="J277" s="160">
        <v>-0.01</v>
      </c>
      <c r="K277" s="159">
        <f>ROUND(E277*J277,2)</f>
        <v>-0.03</v>
      </c>
      <c r="L277" s="159">
        <v>15</v>
      </c>
      <c r="M277" s="159">
        <f>G277*(1+L277/100)</f>
        <v>0</v>
      </c>
      <c r="N277" s="159">
        <v>1.1999999999999999E-3</v>
      </c>
      <c r="O277" s="159">
        <f>ROUND(E277*N277,2)</f>
        <v>0</v>
      </c>
      <c r="P277" s="159">
        <v>0</v>
      </c>
      <c r="Q277" s="159">
        <f>ROUND(E277*P277,2)</f>
        <v>0</v>
      </c>
      <c r="R277" s="159"/>
      <c r="S277" s="159" t="s">
        <v>158</v>
      </c>
      <c r="T277" s="159" t="s">
        <v>143</v>
      </c>
      <c r="U277" s="159">
        <v>0</v>
      </c>
      <c r="V277" s="159">
        <f>ROUND(E277*U277,2)</f>
        <v>0</v>
      </c>
      <c r="W277" s="159"/>
      <c r="X277" s="159" t="s">
        <v>144</v>
      </c>
      <c r="Y277" s="150"/>
      <c r="Z277" s="150"/>
      <c r="AA277" s="150"/>
      <c r="AB277" s="150"/>
      <c r="AC277" s="150"/>
      <c r="AD277" s="150"/>
      <c r="AE277" s="150"/>
      <c r="AF277" s="150"/>
      <c r="AG277" s="150" t="s">
        <v>145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87" t="s">
        <v>169</v>
      </c>
      <c r="D278" s="161"/>
      <c r="E278" s="162">
        <v>2.78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147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ht="22.5" outlineLevel="1" x14ac:dyDescent="0.2">
      <c r="A279" s="178">
        <v>97</v>
      </c>
      <c r="B279" s="179" t="s">
        <v>473</v>
      </c>
      <c r="C279" s="188" t="s">
        <v>474</v>
      </c>
      <c r="D279" s="180" t="s">
        <v>203</v>
      </c>
      <c r="E279" s="181">
        <v>1</v>
      </c>
      <c r="F279" s="182"/>
      <c r="G279" s="183">
        <f>ROUND(E279*F279,2)</f>
        <v>0</v>
      </c>
      <c r="H279" s="160">
        <v>61.43</v>
      </c>
      <c r="I279" s="159">
        <f>ROUND(E279*H279,2)</f>
        <v>61.43</v>
      </c>
      <c r="J279" s="160">
        <v>268.57</v>
      </c>
      <c r="K279" s="159">
        <f>ROUND(E279*J279,2)</f>
        <v>268.57</v>
      </c>
      <c r="L279" s="159">
        <v>15</v>
      </c>
      <c r="M279" s="159">
        <f>G279*(1+L279/100)</f>
        <v>0</v>
      </c>
      <c r="N279" s="159">
        <v>2.8300000000000001E-3</v>
      </c>
      <c r="O279" s="159">
        <f>ROUND(E279*N279,2)</f>
        <v>0</v>
      </c>
      <c r="P279" s="159">
        <v>0</v>
      </c>
      <c r="Q279" s="159">
        <f>ROUND(E279*P279,2)</f>
        <v>0</v>
      </c>
      <c r="R279" s="159"/>
      <c r="S279" s="159" t="s">
        <v>142</v>
      </c>
      <c r="T279" s="159" t="s">
        <v>143</v>
      </c>
      <c r="U279" s="159">
        <v>0.45600000000000002</v>
      </c>
      <c r="V279" s="159">
        <f>ROUND(E279*U279,2)</f>
        <v>0.46</v>
      </c>
      <c r="W279" s="159"/>
      <c r="X279" s="159" t="s">
        <v>144</v>
      </c>
      <c r="Y279" s="150"/>
      <c r="Z279" s="150"/>
      <c r="AA279" s="150"/>
      <c r="AB279" s="150"/>
      <c r="AC279" s="150"/>
      <c r="AD279" s="150"/>
      <c r="AE279" s="150"/>
      <c r="AF279" s="150"/>
      <c r="AG279" s="150" t="s">
        <v>145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ht="22.5" outlineLevel="1" x14ac:dyDescent="0.2">
      <c r="A280" s="172">
        <v>98</v>
      </c>
      <c r="B280" s="173" t="s">
        <v>475</v>
      </c>
      <c r="C280" s="186" t="s">
        <v>476</v>
      </c>
      <c r="D280" s="174" t="s">
        <v>162</v>
      </c>
      <c r="E280" s="175">
        <v>2.919</v>
      </c>
      <c r="F280" s="176"/>
      <c r="G280" s="177">
        <f>ROUND(E280*F280,2)</f>
        <v>0</v>
      </c>
      <c r="H280" s="160">
        <v>514</v>
      </c>
      <c r="I280" s="159">
        <f>ROUND(E280*H280,2)</f>
        <v>1500.37</v>
      </c>
      <c r="J280" s="160">
        <v>0</v>
      </c>
      <c r="K280" s="159">
        <f>ROUND(E280*J280,2)</f>
        <v>0</v>
      </c>
      <c r="L280" s="159">
        <v>15</v>
      </c>
      <c r="M280" s="159">
        <f>G280*(1+L280/100)</f>
        <v>0</v>
      </c>
      <c r="N280" s="159">
        <v>1.9199999999999998E-2</v>
      </c>
      <c r="O280" s="159">
        <f>ROUND(E280*N280,2)</f>
        <v>0.06</v>
      </c>
      <c r="P280" s="159">
        <v>0</v>
      </c>
      <c r="Q280" s="159">
        <f>ROUND(E280*P280,2)</f>
        <v>0</v>
      </c>
      <c r="R280" s="159"/>
      <c r="S280" s="159" t="s">
        <v>142</v>
      </c>
      <c r="T280" s="159" t="s">
        <v>143</v>
      </c>
      <c r="U280" s="159">
        <v>0</v>
      </c>
      <c r="V280" s="159">
        <f>ROUND(E280*U280,2)</f>
        <v>0</v>
      </c>
      <c r="W280" s="159"/>
      <c r="X280" s="159" t="s">
        <v>312</v>
      </c>
      <c r="Y280" s="150"/>
      <c r="Z280" s="150"/>
      <c r="AA280" s="150"/>
      <c r="AB280" s="150"/>
      <c r="AC280" s="150"/>
      <c r="AD280" s="150"/>
      <c r="AE280" s="150"/>
      <c r="AF280" s="150"/>
      <c r="AG280" s="150" t="s">
        <v>477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87" t="s">
        <v>478</v>
      </c>
      <c r="D281" s="161"/>
      <c r="E281" s="162">
        <v>2.919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147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78">
        <v>99</v>
      </c>
      <c r="B282" s="179" t="s">
        <v>479</v>
      </c>
      <c r="C282" s="188" t="s">
        <v>480</v>
      </c>
      <c r="D282" s="180" t="s">
        <v>0</v>
      </c>
      <c r="E282" s="181">
        <v>39.237099999999998</v>
      </c>
      <c r="F282" s="182"/>
      <c r="G282" s="183">
        <f>ROUND(E282*F282,2)</f>
        <v>0</v>
      </c>
      <c r="H282" s="160">
        <v>0</v>
      </c>
      <c r="I282" s="159">
        <f>ROUND(E282*H282,2)</f>
        <v>0</v>
      </c>
      <c r="J282" s="160">
        <v>7</v>
      </c>
      <c r="K282" s="159">
        <f>ROUND(E282*J282,2)</f>
        <v>274.66000000000003</v>
      </c>
      <c r="L282" s="159">
        <v>15</v>
      </c>
      <c r="M282" s="159">
        <f>G282*(1+L282/100)</f>
        <v>0</v>
      </c>
      <c r="N282" s="159">
        <v>0</v>
      </c>
      <c r="O282" s="159">
        <f>ROUND(E282*N282,2)</f>
        <v>0</v>
      </c>
      <c r="P282" s="159">
        <v>0</v>
      </c>
      <c r="Q282" s="159">
        <f>ROUND(E282*P282,2)</f>
        <v>0</v>
      </c>
      <c r="R282" s="159"/>
      <c r="S282" s="159" t="s">
        <v>158</v>
      </c>
      <c r="T282" s="159" t="s">
        <v>143</v>
      </c>
      <c r="U282" s="159">
        <v>0</v>
      </c>
      <c r="V282" s="159">
        <f>ROUND(E282*U282,2)</f>
        <v>0</v>
      </c>
      <c r="W282" s="159"/>
      <c r="X282" s="159" t="s">
        <v>272</v>
      </c>
      <c r="Y282" s="150"/>
      <c r="Z282" s="150"/>
      <c r="AA282" s="150"/>
      <c r="AB282" s="150"/>
      <c r="AC282" s="150"/>
      <c r="AD282" s="150"/>
      <c r="AE282" s="150"/>
      <c r="AF282" s="150"/>
      <c r="AG282" s="150" t="s">
        <v>273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x14ac:dyDescent="0.2">
      <c r="A283" s="166" t="s">
        <v>139</v>
      </c>
      <c r="B283" s="167" t="s">
        <v>96</v>
      </c>
      <c r="C283" s="185" t="s">
        <v>97</v>
      </c>
      <c r="D283" s="168"/>
      <c r="E283" s="169"/>
      <c r="F283" s="170"/>
      <c r="G283" s="171">
        <f>SUMIF(AG284:AG326,"&lt;&gt;NOR",G284:G326)</f>
        <v>0</v>
      </c>
      <c r="H283" s="165"/>
      <c r="I283" s="165">
        <f>SUM(I284:I326)</f>
        <v>24299.170000000002</v>
      </c>
      <c r="J283" s="165"/>
      <c r="K283" s="165">
        <f>SUM(K284:K326)</f>
        <v>18871.510000000002</v>
      </c>
      <c r="L283" s="165"/>
      <c r="M283" s="165">
        <f>SUM(M284:M326)</f>
        <v>0</v>
      </c>
      <c r="N283" s="165"/>
      <c r="O283" s="165">
        <f>SUM(O284:O326)</f>
        <v>0.49</v>
      </c>
      <c r="P283" s="165"/>
      <c r="Q283" s="165">
        <f>SUM(Q284:Q326)</f>
        <v>0.04</v>
      </c>
      <c r="R283" s="165"/>
      <c r="S283" s="165"/>
      <c r="T283" s="165"/>
      <c r="U283" s="165"/>
      <c r="V283" s="165">
        <f>SUM(V284:V326)</f>
        <v>34.760000000000005</v>
      </c>
      <c r="W283" s="165"/>
      <c r="X283" s="165"/>
      <c r="AG283" t="s">
        <v>140</v>
      </c>
    </row>
    <row r="284" spans="1:60" ht="22.5" outlineLevel="1" x14ac:dyDescent="0.2">
      <c r="A284" s="172">
        <v>100</v>
      </c>
      <c r="B284" s="173" t="s">
        <v>481</v>
      </c>
      <c r="C284" s="186" t="s">
        <v>482</v>
      </c>
      <c r="D284" s="174" t="s">
        <v>162</v>
      </c>
      <c r="E284" s="175">
        <v>41.96</v>
      </c>
      <c r="F284" s="176"/>
      <c r="G284" s="177">
        <f>ROUND(E284*F284,2)</f>
        <v>0</v>
      </c>
      <c r="H284" s="160">
        <v>0</v>
      </c>
      <c r="I284" s="159">
        <f>ROUND(E284*H284,2)</f>
        <v>0</v>
      </c>
      <c r="J284" s="160">
        <v>8</v>
      </c>
      <c r="K284" s="159">
        <f>ROUND(E284*J284,2)</f>
        <v>335.68</v>
      </c>
      <c r="L284" s="159">
        <v>15</v>
      </c>
      <c r="M284" s="159">
        <f>G284*(1+L284/100)</f>
        <v>0</v>
      </c>
      <c r="N284" s="159">
        <v>0</v>
      </c>
      <c r="O284" s="159">
        <f>ROUND(E284*N284,2)</f>
        <v>0</v>
      </c>
      <c r="P284" s="159">
        <v>0</v>
      </c>
      <c r="Q284" s="159">
        <f>ROUND(E284*P284,2)</f>
        <v>0</v>
      </c>
      <c r="R284" s="159"/>
      <c r="S284" s="159" t="s">
        <v>158</v>
      </c>
      <c r="T284" s="159" t="s">
        <v>143</v>
      </c>
      <c r="U284" s="159">
        <v>1.6E-2</v>
      </c>
      <c r="V284" s="159">
        <f>ROUND(E284*U284,2)</f>
        <v>0.67</v>
      </c>
      <c r="W284" s="159"/>
      <c r="X284" s="159" t="s">
        <v>144</v>
      </c>
      <c r="Y284" s="150"/>
      <c r="Z284" s="150"/>
      <c r="AA284" s="150"/>
      <c r="AB284" s="150"/>
      <c r="AC284" s="150"/>
      <c r="AD284" s="150"/>
      <c r="AE284" s="150"/>
      <c r="AF284" s="150"/>
      <c r="AG284" s="150" t="s">
        <v>145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87" t="s">
        <v>166</v>
      </c>
      <c r="D285" s="161"/>
      <c r="E285" s="162">
        <v>5.88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147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87" t="s">
        <v>170</v>
      </c>
      <c r="D286" s="161"/>
      <c r="E286" s="162">
        <v>3.72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147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187" t="s">
        <v>175</v>
      </c>
      <c r="D287" s="161"/>
      <c r="E287" s="162">
        <v>16.18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147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187" t="s">
        <v>176</v>
      </c>
      <c r="D288" s="161"/>
      <c r="E288" s="162">
        <v>16.18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147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ht="22.5" outlineLevel="1" x14ac:dyDescent="0.2">
      <c r="A289" s="172">
        <v>101</v>
      </c>
      <c r="B289" s="173" t="s">
        <v>483</v>
      </c>
      <c r="C289" s="186" t="s">
        <v>484</v>
      </c>
      <c r="D289" s="174" t="s">
        <v>203</v>
      </c>
      <c r="E289" s="175">
        <v>38.82</v>
      </c>
      <c r="F289" s="176"/>
      <c r="G289" s="177">
        <f>ROUND(E289*F289,2)</f>
        <v>0</v>
      </c>
      <c r="H289" s="160">
        <v>0</v>
      </c>
      <c r="I289" s="159">
        <f>ROUND(E289*H289,2)</f>
        <v>0</v>
      </c>
      <c r="J289" s="160">
        <v>16</v>
      </c>
      <c r="K289" s="159">
        <f>ROUND(E289*J289,2)</f>
        <v>621.12</v>
      </c>
      <c r="L289" s="159">
        <v>15</v>
      </c>
      <c r="M289" s="159">
        <f>G289*(1+L289/100)</f>
        <v>0</v>
      </c>
      <c r="N289" s="159">
        <v>0</v>
      </c>
      <c r="O289" s="159">
        <f>ROUND(E289*N289,2)</f>
        <v>0</v>
      </c>
      <c r="P289" s="159">
        <v>8.0000000000000007E-5</v>
      </c>
      <c r="Q289" s="159">
        <f>ROUND(E289*P289,2)</f>
        <v>0</v>
      </c>
      <c r="R289" s="159"/>
      <c r="S289" s="159" t="s">
        <v>158</v>
      </c>
      <c r="T289" s="159" t="s">
        <v>143</v>
      </c>
      <c r="U289" s="159">
        <v>3.5000000000000003E-2</v>
      </c>
      <c r="V289" s="159">
        <f>ROUND(E289*U289,2)</f>
        <v>1.36</v>
      </c>
      <c r="W289" s="159"/>
      <c r="X289" s="159" t="s">
        <v>144</v>
      </c>
      <c r="Y289" s="150"/>
      <c r="Z289" s="150"/>
      <c r="AA289" s="150"/>
      <c r="AB289" s="150"/>
      <c r="AC289" s="150"/>
      <c r="AD289" s="150"/>
      <c r="AE289" s="150"/>
      <c r="AF289" s="150"/>
      <c r="AG289" s="150" t="s">
        <v>145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87" t="s">
        <v>485</v>
      </c>
      <c r="D290" s="161"/>
      <c r="E290" s="162">
        <v>6.7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147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87" t="s">
        <v>486</v>
      </c>
      <c r="D291" s="161"/>
      <c r="E291" s="162">
        <v>6.4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147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87" t="s">
        <v>487</v>
      </c>
      <c r="D292" s="161"/>
      <c r="E292" s="162">
        <v>12.86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147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87" t="s">
        <v>488</v>
      </c>
      <c r="D293" s="161"/>
      <c r="E293" s="162">
        <v>12.86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147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ht="22.5" outlineLevel="1" x14ac:dyDescent="0.2">
      <c r="A294" s="172">
        <v>102</v>
      </c>
      <c r="B294" s="173" t="s">
        <v>489</v>
      </c>
      <c r="C294" s="186" t="s">
        <v>490</v>
      </c>
      <c r="D294" s="174" t="s">
        <v>203</v>
      </c>
      <c r="E294" s="175">
        <v>40.07</v>
      </c>
      <c r="F294" s="176"/>
      <c r="G294" s="177">
        <f>ROUND(E294*F294,2)</f>
        <v>0</v>
      </c>
      <c r="H294" s="160">
        <v>36.24</v>
      </c>
      <c r="I294" s="159">
        <f>ROUND(E294*H294,2)</f>
        <v>1452.14</v>
      </c>
      <c r="J294" s="160">
        <v>82.76</v>
      </c>
      <c r="K294" s="159">
        <f>ROUND(E294*J294,2)</f>
        <v>3316.19</v>
      </c>
      <c r="L294" s="159">
        <v>15</v>
      </c>
      <c r="M294" s="159">
        <f>G294*(1+L294/100)</f>
        <v>0</v>
      </c>
      <c r="N294" s="159">
        <v>8.0000000000000007E-5</v>
      </c>
      <c r="O294" s="159">
        <f>ROUND(E294*N294,2)</f>
        <v>0</v>
      </c>
      <c r="P294" s="159">
        <v>0</v>
      </c>
      <c r="Q294" s="159">
        <f>ROUND(E294*P294,2)</f>
        <v>0</v>
      </c>
      <c r="R294" s="159"/>
      <c r="S294" s="159" t="s">
        <v>158</v>
      </c>
      <c r="T294" s="159" t="s">
        <v>143</v>
      </c>
      <c r="U294" s="159">
        <v>0.13719999999999999</v>
      </c>
      <c r="V294" s="159">
        <f>ROUND(E294*U294,2)</f>
        <v>5.5</v>
      </c>
      <c r="W294" s="159"/>
      <c r="X294" s="159" t="s">
        <v>144</v>
      </c>
      <c r="Y294" s="150"/>
      <c r="Z294" s="150"/>
      <c r="AA294" s="150"/>
      <c r="AB294" s="150"/>
      <c r="AC294" s="150"/>
      <c r="AD294" s="150"/>
      <c r="AE294" s="150"/>
      <c r="AF294" s="150"/>
      <c r="AG294" s="150" t="s">
        <v>145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87" t="s">
        <v>491</v>
      </c>
      <c r="D295" s="161"/>
      <c r="E295" s="162">
        <v>6.7</v>
      </c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147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87" t="s">
        <v>486</v>
      </c>
      <c r="D296" s="161"/>
      <c r="E296" s="162">
        <v>6.4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147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187" t="s">
        <v>492</v>
      </c>
      <c r="D297" s="161"/>
      <c r="E297" s="162">
        <v>12.86</v>
      </c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147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87" t="s">
        <v>493</v>
      </c>
      <c r="D298" s="161"/>
      <c r="E298" s="162">
        <v>14.11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147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ht="22.5" outlineLevel="1" x14ac:dyDescent="0.2">
      <c r="A299" s="172">
        <v>103</v>
      </c>
      <c r="B299" s="173" t="s">
        <v>494</v>
      </c>
      <c r="C299" s="186" t="s">
        <v>495</v>
      </c>
      <c r="D299" s="174" t="s">
        <v>162</v>
      </c>
      <c r="E299" s="175">
        <v>41.96</v>
      </c>
      <c r="F299" s="176"/>
      <c r="G299" s="177">
        <f>ROUND(E299*F299,2)</f>
        <v>0</v>
      </c>
      <c r="H299" s="160">
        <v>0</v>
      </c>
      <c r="I299" s="159">
        <f>ROUND(E299*H299,2)</f>
        <v>0</v>
      </c>
      <c r="J299" s="160">
        <v>55</v>
      </c>
      <c r="K299" s="159">
        <f>ROUND(E299*J299,2)</f>
        <v>2307.8000000000002</v>
      </c>
      <c r="L299" s="159">
        <v>15</v>
      </c>
      <c r="M299" s="159">
        <f>G299*(1+L299/100)</f>
        <v>0</v>
      </c>
      <c r="N299" s="159">
        <v>0</v>
      </c>
      <c r="O299" s="159">
        <f>ROUND(E299*N299,2)</f>
        <v>0</v>
      </c>
      <c r="P299" s="159">
        <v>1E-3</v>
      </c>
      <c r="Q299" s="159">
        <f>ROUND(E299*P299,2)</f>
        <v>0.04</v>
      </c>
      <c r="R299" s="159"/>
      <c r="S299" s="159" t="s">
        <v>158</v>
      </c>
      <c r="T299" s="159" t="s">
        <v>143</v>
      </c>
      <c r="U299" s="159">
        <v>0.128</v>
      </c>
      <c r="V299" s="159">
        <f>ROUND(E299*U299,2)</f>
        <v>5.37</v>
      </c>
      <c r="W299" s="159"/>
      <c r="X299" s="159" t="s">
        <v>144</v>
      </c>
      <c r="Y299" s="150"/>
      <c r="Z299" s="150"/>
      <c r="AA299" s="150"/>
      <c r="AB299" s="150"/>
      <c r="AC299" s="150"/>
      <c r="AD299" s="150"/>
      <c r="AE299" s="150"/>
      <c r="AF299" s="150"/>
      <c r="AG299" s="150" t="s">
        <v>145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87" t="s">
        <v>166</v>
      </c>
      <c r="D300" s="161"/>
      <c r="E300" s="162">
        <v>5.88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147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87" t="s">
        <v>170</v>
      </c>
      <c r="D301" s="161"/>
      <c r="E301" s="162">
        <v>3.72</v>
      </c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147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87" t="s">
        <v>175</v>
      </c>
      <c r="D302" s="161"/>
      <c r="E302" s="162">
        <v>16.18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147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87" t="s">
        <v>176</v>
      </c>
      <c r="D303" s="161"/>
      <c r="E303" s="162">
        <v>16.18</v>
      </c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147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ht="22.5" outlineLevel="1" x14ac:dyDescent="0.2">
      <c r="A304" s="172">
        <v>104</v>
      </c>
      <c r="B304" s="173" t="s">
        <v>496</v>
      </c>
      <c r="C304" s="186" t="s">
        <v>497</v>
      </c>
      <c r="D304" s="174" t="s">
        <v>162</v>
      </c>
      <c r="E304" s="175">
        <v>41.96</v>
      </c>
      <c r="F304" s="176"/>
      <c r="G304" s="177">
        <f>ROUND(E304*F304,2)</f>
        <v>0</v>
      </c>
      <c r="H304" s="160">
        <v>461.93</v>
      </c>
      <c r="I304" s="159">
        <f>ROUND(E304*H304,2)</f>
        <v>19382.580000000002</v>
      </c>
      <c r="J304" s="160">
        <v>200.07</v>
      </c>
      <c r="K304" s="159">
        <f>ROUND(E304*J304,2)</f>
        <v>8394.94</v>
      </c>
      <c r="L304" s="159">
        <v>15</v>
      </c>
      <c r="M304" s="159">
        <f>G304*(1+L304/100)</f>
        <v>0</v>
      </c>
      <c r="N304" s="159">
        <v>3.46E-3</v>
      </c>
      <c r="O304" s="159">
        <f>ROUND(E304*N304,2)</f>
        <v>0.15</v>
      </c>
      <c r="P304" s="159">
        <v>0</v>
      </c>
      <c r="Q304" s="159">
        <f>ROUND(E304*P304,2)</f>
        <v>0</v>
      </c>
      <c r="R304" s="159"/>
      <c r="S304" s="159" t="s">
        <v>158</v>
      </c>
      <c r="T304" s="159" t="s">
        <v>143</v>
      </c>
      <c r="U304" s="159">
        <v>0.38</v>
      </c>
      <c r="V304" s="159">
        <f>ROUND(E304*U304,2)</f>
        <v>15.94</v>
      </c>
      <c r="W304" s="159"/>
      <c r="X304" s="159" t="s">
        <v>144</v>
      </c>
      <c r="Y304" s="150"/>
      <c r="Z304" s="150"/>
      <c r="AA304" s="150"/>
      <c r="AB304" s="150"/>
      <c r="AC304" s="150"/>
      <c r="AD304" s="150"/>
      <c r="AE304" s="150"/>
      <c r="AF304" s="150"/>
      <c r="AG304" s="150" t="s">
        <v>145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87" t="s">
        <v>166</v>
      </c>
      <c r="D305" s="161"/>
      <c r="E305" s="162">
        <v>5.88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147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87" t="s">
        <v>170</v>
      </c>
      <c r="D306" s="161"/>
      <c r="E306" s="162">
        <v>3.72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147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87" t="s">
        <v>175</v>
      </c>
      <c r="D307" s="161"/>
      <c r="E307" s="162">
        <v>16.18</v>
      </c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147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87" t="s">
        <v>176</v>
      </c>
      <c r="D308" s="161"/>
      <c r="E308" s="162">
        <v>16.18</v>
      </c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147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89" t="s">
        <v>375</v>
      </c>
      <c r="D309" s="163"/>
      <c r="E309" s="164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147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190" t="s">
        <v>498</v>
      </c>
      <c r="D310" s="163"/>
      <c r="E310" s="164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147</v>
      </c>
      <c r="AH310" s="150">
        <v>2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190" t="s">
        <v>499</v>
      </c>
      <c r="D311" s="163"/>
      <c r="E311" s="164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147</v>
      </c>
      <c r="AH311" s="150">
        <v>2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189" t="s">
        <v>380</v>
      </c>
      <c r="D312" s="163"/>
      <c r="E312" s="164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147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78">
        <v>105</v>
      </c>
      <c r="B313" s="179" t="s">
        <v>500</v>
      </c>
      <c r="C313" s="188" t="s">
        <v>501</v>
      </c>
      <c r="D313" s="180" t="s">
        <v>203</v>
      </c>
      <c r="E313" s="181">
        <v>0.6</v>
      </c>
      <c r="F313" s="182"/>
      <c r="G313" s="183">
        <f>ROUND(E313*F313,2)</f>
        <v>0</v>
      </c>
      <c r="H313" s="160">
        <v>0</v>
      </c>
      <c r="I313" s="159">
        <f>ROUND(E313*H313,2)</f>
        <v>0</v>
      </c>
      <c r="J313" s="160">
        <v>85</v>
      </c>
      <c r="K313" s="159">
        <f>ROUND(E313*J313,2)</f>
        <v>51</v>
      </c>
      <c r="L313" s="159">
        <v>15</v>
      </c>
      <c r="M313" s="159">
        <f>G313*(1+L313/100)</f>
        <v>0</v>
      </c>
      <c r="N313" s="159">
        <v>0</v>
      </c>
      <c r="O313" s="159">
        <f>ROUND(E313*N313,2)</f>
        <v>0</v>
      </c>
      <c r="P313" s="159">
        <v>0</v>
      </c>
      <c r="Q313" s="159">
        <f>ROUND(E313*P313,2)</f>
        <v>0</v>
      </c>
      <c r="R313" s="159"/>
      <c r="S313" s="159" t="s">
        <v>158</v>
      </c>
      <c r="T313" s="159" t="s">
        <v>143</v>
      </c>
      <c r="U313" s="159">
        <v>0.152</v>
      </c>
      <c r="V313" s="159">
        <f>ROUND(E313*U313,2)</f>
        <v>0.09</v>
      </c>
      <c r="W313" s="159"/>
      <c r="X313" s="159" t="s">
        <v>144</v>
      </c>
      <c r="Y313" s="150"/>
      <c r="Z313" s="150"/>
      <c r="AA313" s="150"/>
      <c r="AB313" s="150"/>
      <c r="AC313" s="150"/>
      <c r="AD313" s="150"/>
      <c r="AE313" s="150"/>
      <c r="AF313" s="150"/>
      <c r="AG313" s="150" t="s">
        <v>145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72">
        <v>106</v>
      </c>
      <c r="B314" s="173" t="s">
        <v>502</v>
      </c>
      <c r="C314" s="186" t="s">
        <v>503</v>
      </c>
      <c r="D314" s="174" t="s">
        <v>203</v>
      </c>
      <c r="E314" s="175">
        <v>14.9</v>
      </c>
      <c r="F314" s="176"/>
      <c r="G314" s="177">
        <f>ROUND(E314*F314,2)</f>
        <v>0</v>
      </c>
      <c r="H314" s="160">
        <v>11.92</v>
      </c>
      <c r="I314" s="159">
        <f>ROUND(E314*H314,2)</f>
        <v>177.61</v>
      </c>
      <c r="J314" s="160">
        <v>46.08</v>
      </c>
      <c r="K314" s="159">
        <f>ROUND(E314*J314,2)</f>
        <v>686.59</v>
      </c>
      <c r="L314" s="159">
        <v>15</v>
      </c>
      <c r="M314" s="159">
        <f>G314*(1+L314/100)</f>
        <v>0</v>
      </c>
      <c r="N314" s="159">
        <v>4.0000000000000003E-5</v>
      </c>
      <c r="O314" s="159">
        <f>ROUND(E314*N314,2)</f>
        <v>0</v>
      </c>
      <c r="P314" s="159">
        <v>0</v>
      </c>
      <c r="Q314" s="159">
        <f>ROUND(E314*P314,2)</f>
        <v>0</v>
      </c>
      <c r="R314" s="159"/>
      <c r="S314" s="159" t="s">
        <v>158</v>
      </c>
      <c r="T314" s="159" t="s">
        <v>143</v>
      </c>
      <c r="U314" s="159">
        <v>7.8200000000000006E-2</v>
      </c>
      <c r="V314" s="159">
        <f>ROUND(E314*U314,2)</f>
        <v>1.17</v>
      </c>
      <c r="W314" s="159"/>
      <c r="X314" s="159" t="s">
        <v>144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145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87" t="s">
        <v>504</v>
      </c>
      <c r="D315" s="161"/>
      <c r="E315" s="162">
        <v>2.1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147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87" t="s">
        <v>505</v>
      </c>
      <c r="D316" s="161"/>
      <c r="E316" s="162">
        <v>2.1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147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87" t="s">
        <v>506</v>
      </c>
      <c r="D317" s="161"/>
      <c r="E317" s="162">
        <v>5.35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147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87" t="s">
        <v>507</v>
      </c>
      <c r="D318" s="161"/>
      <c r="E318" s="162">
        <v>5.35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147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ht="22.5" outlineLevel="1" x14ac:dyDescent="0.2">
      <c r="A319" s="172">
        <v>107</v>
      </c>
      <c r="B319" s="173" t="s">
        <v>508</v>
      </c>
      <c r="C319" s="186" t="s">
        <v>509</v>
      </c>
      <c r="D319" s="174" t="s">
        <v>162</v>
      </c>
      <c r="E319" s="175">
        <v>41.96</v>
      </c>
      <c r="F319" s="176"/>
      <c r="G319" s="177">
        <f>ROUND(E319*F319,2)</f>
        <v>0</v>
      </c>
      <c r="H319" s="160">
        <v>69.92</v>
      </c>
      <c r="I319" s="159">
        <f>ROUND(E319*H319,2)</f>
        <v>2933.84</v>
      </c>
      <c r="J319" s="160">
        <v>65.08</v>
      </c>
      <c r="K319" s="159">
        <f>ROUND(E319*J319,2)</f>
        <v>2730.76</v>
      </c>
      <c r="L319" s="159">
        <v>15</v>
      </c>
      <c r="M319" s="159">
        <f>G319*(1+L319/100)</f>
        <v>0</v>
      </c>
      <c r="N319" s="159">
        <v>8.0000000000000002E-3</v>
      </c>
      <c r="O319" s="159">
        <f>ROUND(E319*N319,2)</f>
        <v>0.34</v>
      </c>
      <c r="P319" s="159">
        <v>0</v>
      </c>
      <c r="Q319" s="159">
        <f>ROUND(E319*P319,2)</f>
        <v>0</v>
      </c>
      <c r="R319" s="159"/>
      <c r="S319" s="159" t="s">
        <v>142</v>
      </c>
      <c r="T319" s="159" t="s">
        <v>143</v>
      </c>
      <c r="U319" s="159">
        <v>0.111</v>
      </c>
      <c r="V319" s="159">
        <f>ROUND(E319*U319,2)</f>
        <v>4.66</v>
      </c>
      <c r="W319" s="159"/>
      <c r="X319" s="159" t="s">
        <v>144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145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87" t="s">
        <v>166</v>
      </c>
      <c r="D320" s="161"/>
      <c r="E320" s="162">
        <v>5.88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147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87" t="s">
        <v>170</v>
      </c>
      <c r="D321" s="161"/>
      <c r="E321" s="162">
        <v>3.72</v>
      </c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147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187" t="s">
        <v>175</v>
      </c>
      <c r="D322" s="161"/>
      <c r="E322" s="162">
        <v>16.18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0"/>
      <c r="Z322" s="150"/>
      <c r="AA322" s="150"/>
      <c r="AB322" s="150"/>
      <c r="AC322" s="150"/>
      <c r="AD322" s="150"/>
      <c r="AE322" s="150"/>
      <c r="AF322" s="150"/>
      <c r="AG322" s="150" t="s">
        <v>147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87" t="s">
        <v>176</v>
      </c>
      <c r="D323" s="161"/>
      <c r="E323" s="162">
        <v>16.18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147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ht="22.5" outlineLevel="1" x14ac:dyDescent="0.2">
      <c r="A324" s="178">
        <v>108</v>
      </c>
      <c r="B324" s="179" t="s">
        <v>510</v>
      </c>
      <c r="C324" s="188" t="s">
        <v>511</v>
      </c>
      <c r="D324" s="180" t="s">
        <v>157</v>
      </c>
      <c r="E324" s="181">
        <v>1</v>
      </c>
      <c r="F324" s="182"/>
      <c r="G324" s="183">
        <f>ROUND(E324*F324,2)</f>
        <v>0</v>
      </c>
      <c r="H324" s="160">
        <v>223</v>
      </c>
      <c r="I324" s="159">
        <f>ROUND(E324*H324,2)</f>
        <v>223</v>
      </c>
      <c r="J324" s="160">
        <v>0</v>
      </c>
      <c r="K324" s="159">
        <f>ROUND(E324*J324,2)</f>
        <v>0</v>
      </c>
      <c r="L324" s="159">
        <v>15</v>
      </c>
      <c r="M324" s="159">
        <f>G324*(1+L324/100)</f>
        <v>0</v>
      </c>
      <c r="N324" s="159">
        <v>1.3999999999999999E-4</v>
      </c>
      <c r="O324" s="159">
        <f>ROUND(E324*N324,2)</f>
        <v>0</v>
      </c>
      <c r="P324" s="159">
        <v>0</v>
      </c>
      <c r="Q324" s="159">
        <f>ROUND(E324*P324,2)</f>
        <v>0</v>
      </c>
      <c r="R324" s="159"/>
      <c r="S324" s="159" t="s">
        <v>158</v>
      </c>
      <c r="T324" s="159" t="s">
        <v>143</v>
      </c>
      <c r="U324" s="159">
        <v>0</v>
      </c>
      <c r="V324" s="159">
        <f>ROUND(E324*U324,2)</f>
        <v>0</v>
      </c>
      <c r="W324" s="159"/>
      <c r="X324" s="159" t="s">
        <v>512</v>
      </c>
      <c r="Y324" s="150"/>
      <c r="Z324" s="150"/>
      <c r="AA324" s="150"/>
      <c r="AB324" s="150"/>
      <c r="AC324" s="150"/>
      <c r="AD324" s="150"/>
      <c r="AE324" s="150"/>
      <c r="AF324" s="150"/>
      <c r="AG324" s="150" t="s">
        <v>513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78">
        <v>109</v>
      </c>
      <c r="B325" s="179" t="s">
        <v>514</v>
      </c>
      <c r="C325" s="188" t="s">
        <v>515</v>
      </c>
      <c r="D325" s="180" t="s">
        <v>157</v>
      </c>
      <c r="E325" s="181">
        <v>2</v>
      </c>
      <c r="F325" s="182"/>
      <c r="G325" s="183">
        <f>ROUND(E325*F325,2)</f>
        <v>0</v>
      </c>
      <c r="H325" s="160">
        <v>65</v>
      </c>
      <c r="I325" s="159">
        <f>ROUND(E325*H325,2)</f>
        <v>130</v>
      </c>
      <c r="J325" s="160">
        <v>0</v>
      </c>
      <c r="K325" s="159">
        <f>ROUND(E325*J325,2)</f>
        <v>0</v>
      </c>
      <c r="L325" s="159">
        <v>15</v>
      </c>
      <c r="M325" s="159">
        <f>G325*(1+L325/100)</f>
        <v>0</v>
      </c>
      <c r="N325" s="159">
        <v>0</v>
      </c>
      <c r="O325" s="159">
        <f>ROUND(E325*N325,2)</f>
        <v>0</v>
      </c>
      <c r="P325" s="159">
        <v>0</v>
      </c>
      <c r="Q325" s="159">
        <f>ROUND(E325*P325,2)</f>
        <v>0</v>
      </c>
      <c r="R325" s="159"/>
      <c r="S325" s="159" t="s">
        <v>142</v>
      </c>
      <c r="T325" s="159" t="s">
        <v>143</v>
      </c>
      <c r="U325" s="159">
        <v>0</v>
      </c>
      <c r="V325" s="159">
        <f>ROUND(E325*U325,2)</f>
        <v>0</v>
      </c>
      <c r="W325" s="159"/>
      <c r="X325" s="159" t="s">
        <v>312</v>
      </c>
      <c r="Y325" s="150"/>
      <c r="Z325" s="150"/>
      <c r="AA325" s="150"/>
      <c r="AB325" s="150"/>
      <c r="AC325" s="150"/>
      <c r="AD325" s="150"/>
      <c r="AE325" s="150"/>
      <c r="AF325" s="150"/>
      <c r="AG325" s="150" t="s">
        <v>313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78">
        <v>110</v>
      </c>
      <c r="B326" s="179" t="s">
        <v>516</v>
      </c>
      <c r="C326" s="188" t="s">
        <v>517</v>
      </c>
      <c r="D326" s="180" t="s">
        <v>0</v>
      </c>
      <c r="E326" s="181">
        <v>427.4325</v>
      </c>
      <c r="F326" s="182"/>
      <c r="G326" s="183">
        <f>ROUND(E326*F326,2)</f>
        <v>0</v>
      </c>
      <c r="H326" s="160">
        <v>0</v>
      </c>
      <c r="I326" s="159">
        <f>ROUND(E326*H326,2)</f>
        <v>0</v>
      </c>
      <c r="J326" s="160">
        <v>1</v>
      </c>
      <c r="K326" s="159">
        <f>ROUND(E326*J326,2)</f>
        <v>427.43</v>
      </c>
      <c r="L326" s="159">
        <v>15</v>
      </c>
      <c r="M326" s="159">
        <f>G326*(1+L326/100)</f>
        <v>0</v>
      </c>
      <c r="N326" s="159">
        <v>0</v>
      </c>
      <c r="O326" s="159">
        <f>ROUND(E326*N326,2)</f>
        <v>0</v>
      </c>
      <c r="P326" s="159">
        <v>0</v>
      </c>
      <c r="Q326" s="159">
        <f>ROUND(E326*P326,2)</f>
        <v>0</v>
      </c>
      <c r="R326" s="159"/>
      <c r="S326" s="159" t="s">
        <v>158</v>
      </c>
      <c r="T326" s="159" t="s">
        <v>143</v>
      </c>
      <c r="U326" s="159">
        <v>0</v>
      </c>
      <c r="V326" s="159">
        <f>ROUND(E326*U326,2)</f>
        <v>0</v>
      </c>
      <c r="W326" s="159"/>
      <c r="X326" s="159" t="s">
        <v>272</v>
      </c>
      <c r="Y326" s="150"/>
      <c r="Z326" s="150"/>
      <c r="AA326" s="150"/>
      <c r="AB326" s="150"/>
      <c r="AC326" s="150"/>
      <c r="AD326" s="150"/>
      <c r="AE326" s="150"/>
      <c r="AF326" s="150"/>
      <c r="AG326" s="150" t="s">
        <v>273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x14ac:dyDescent="0.2">
      <c r="A327" s="166" t="s">
        <v>139</v>
      </c>
      <c r="B327" s="167" t="s">
        <v>98</v>
      </c>
      <c r="C327" s="185" t="s">
        <v>99</v>
      </c>
      <c r="D327" s="168"/>
      <c r="E327" s="169"/>
      <c r="F327" s="170"/>
      <c r="G327" s="171">
        <f>SUMIF(AG328:AG345,"&lt;&gt;NOR",G328:G345)</f>
        <v>0</v>
      </c>
      <c r="H327" s="165"/>
      <c r="I327" s="165">
        <f>SUM(I328:I345)</f>
        <v>9816.4399999999987</v>
      </c>
      <c r="J327" s="165"/>
      <c r="K327" s="165">
        <f>SUM(K328:K345)</f>
        <v>11350.510000000002</v>
      </c>
      <c r="L327" s="165"/>
      <c r="M327" s="165">
        <f>SUM(M328:M345)</f>
        <v>0</v>
      </c>
      <c r="N327" s="165"/>
      <c r="O327" s="165">
        <f>SUM(O328:O345)</f>
        <v>0.08</v>
      </c>
      <c r="P327" s="165"/>
      <c r="Q327" s="165">
        <f>SUM(Q328:Q345)</f>
        <v>0</v>
      </c>
      <c r="R327" s="165"/>
      <c r="S327" s="165"/>
      <c r="T327" s="165"/>
      <c r="U327" s="165"/>
      <c r="V327" s="165">
        <f>SUM(V328:V345)</f>
        <v>18.32</v>
      </c>
      <c r="W327" s="165"/>
      <c r="X327" s="165"/>
      <c r="AG327" t="s">
        <v>140</v>
      </c>
    </row>
    <row r="328" spans="1:60" outlineLevel="1" x14ac:dyDescent="0.2">
      <c r="A328" s="172">
        <v>111</v>
      </c>
      <c r="B328" s="173" t="s">
        <v>518</v>
      </c>
      <c r="C328" s="186" t="s">
        <v>519</v>
      </c>
      <c r="D328" s="174" t="s">
        <v>162</v>
      </c>
      <c r="E328" s="175">
        <v>14.1</v>
      </c>
      <c r="F328" s="176"/>
      <c r="G328" s="177">
        <f>ROUND(E328*F328,2)</f>
        <v>0</v>
      </c>
      <c r="H328" s="160">
        <v>27.74</v>
      </c>
      <c r="I328" s="159">
        <f>ROUND(E328*H328,2)</f>
        <v>391.13</v>
      </c>
      <c r="J328" s="160">
        <v>30.26</v>
      </c>
      <c r="K328" s="159">
        <f>ROUND(E328*J328,2)</f>
        <v>426.67</v>
      </c>
      <c r="L328" s="159">
        <v>15</v>
      </c>
      <c r="M328" s="159">
        <f>G328*(1+L328/100)</f>
        <v>0</v>
      </c>
      <c r="N328" s="159">
        <v>2.1000000000000001E-4</v>
      </c>
      <c r="O328" s="159">
        <f>ROUND(E328*N328,2)</f>
        <v>0</v>
      </c>
      <c r="P328" s="159">
        <v>0</v>
      </c>
      <c r="Q328" s="159">
        <f>ROUND(E328*P328,2)</f>
        <v>0</v>
      </c>
      <c r="R328" s="159"/>
      <c r="S328" s="159" t="s">
        <v>158</v>
      </c>
      <c r="T328" s="159" t="s">
        <v>143</v>
      </c>
      <c r="U328" s="159">
        <v>0.05</v>
      </c>
      <c r="V328" s="159">
        <f>ROUND(E328*U328,2)</f>
        <v>0.71</v>
      </c>
      <c r="W328" s="159"/>
      <c r="X328" s="159" t="s">
        <v>144</v>
      </c>
      <c r="Y328" s="150"/>
      <c r="Z328" s="150"/>
      <c r="AA328" s="150"/>
      <c r="AB328" s="150"/>
      <c r="AC328" s="150"/>
      <c r="AD328" s="150"/>
      <c r="AE328" s="150"/>
      <c r="AF328" s="150"/>
      <c r="AG328" s="150" t="s">
        <v>145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87" t="s">
        <v>520</v>
      </c>
      <c r="D329" s="161"/>
      <c r="E329" s="162">
        <v>14.1</v>
      </c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147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ht="22.5" outlineLevel="1" x14ac:dyDescent="0.2">
      <c r="A330" s="178">
        <v>112</v>
      </c>
      <c r="B330" s="179" t="s">
        <v>521</v>
      </c>
      <c r="C330" s="188" t="s">
        <v>522</v>
      </c>
      <c r="D330" s="180" t="s">
        <v>157</v>
      </c>
      <c r="E330" s="181">
        <v>11</v>
      </c>
      <c r="F330" s="182"/>
      <c r="G330" s="183">
        <f>ROUND(E330*F330,2)</f>
        <v>0</v>
      </c>
      <c r="H330" s="160">
        <v>4.09</v>
      </c>
      <c r="I330" s="159">
        <f>ROUND(E330*H330,2)</f>
        <v>44.99</v>
      </c>
      <c r="J330" s="160">
        <v>63.91</v>
      </c>
      <c r="K330" s="159">
        <f>ROUND(E330*J330,2)</f>
        <v>703.01</v>
      </c>
      <c r="L330" s="159">
        <v>15</v>
      </c>
      <c r="M330" s="159">
        <f>G330*(1+L330/100)</f>
        <v>0</v>
      </c>
      <c r="N330" s="159">
        <v>0</v>
      </c>
      <c r="O330" s="159">
        <f>ROUND(E330*N330,2)</f>
        <v>0</v>
      </c>
      <c r="P330" s="159">
        <v>0</v>
      </c>
      <c r="Q330" s="159">
        <f>ROUND(E330*P330,2)</f>
        <v>0</v>
      </c>
      <c r="R330" s="159"/>
      <c r="S330" s="159" t="s">
        <v>158</v>
      </c>
      <c r="T330" s="159" t="s">
        <v>143</v>
      </c>
      <c r="U330" s="159">
        <v>0.11</v>
      </c>
      <c r="V330" s="159">
        <f>ROUND(E330*U330,2)</f>
        <v>1.21</v>
      </c>
      <c r="W330" s="159"/>
      <c r="X330" s="159" t="s">
        <v>144</v>
      </c>
      <c r="Y330" s="150"/>
      <c r="Z330" s="150"/>
      <c r="AA330" s="150"/>
      <c r="AB330" s="150"/>
      <c r="AC330" s="150"/>
      <c r="AD330" s="150"/>
      <c r="AE330" s="150"/>
      <c r="AF330" s="150"/>
      <c r="AG330" s="150" t="s">
        <v>145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72">
        <v>113</v>
      </c>
      <c r="B331" s="173" t="s">
        <v>523</v>
      </c>
      <c r="C331" s="186" t="s">
        <v>524</v>
      </c>
      <c r="D331" s="174" t="s">
        <v>162</v>
      </c>
      <c r="E331" s="175">
        <v>14.1</v>
      </c>
      <c r="F331" s="176"/>
      <c r="G331" s="177">
        <f>ROUND(E331*F331,2)</f>
        <v>0</v>
      </c>
      <c r="H331" s="160">
        <v>101.65</v>
      </c>
      <c r="I331" s="159">
        <f>ROUND(E331*H331,2)</f>
        <v>1433.27</v>
      </c>
      <c r="J331" s="160">
        <v>584.35</v>
      </c>
      <c r="K331" s="159">
        <f>ROUND(E331*J331,2)</f>
        <v>8239.34</v>
      </c>
      <c r="L331" s="159">
        <v>15</v>
      </c>
      <c r="M331" s="159">
        <f>G331*(1+L331/100)</f>
        <v>0</v>
      </c>
      <c r="N331" s="159">
        <v>4.9100000000000003E-3</v>
      </c>
      <c r="O331" s="159">
        <f>ROUND(E331*N331,2)</f>
        <v>7.0000000000000007E-2</v>
      </c>
      <c r="P331" s="159">
        <v>0</v>
      </c>
      <c r="Q331" s="159">
        <f>ROUND(E331*P331,2)</f>
        <v>0</v>
      </c>
      <c r="R331" s="159"/>
      <c r="S331" s="159" t="s">
        <v>158</v>
      </c>
      <c r="T331" s="159" t="s">
        <v>143</v>
      </c>
      <c r="U331" s="159">
        <v>1.0165</v>
      </c>
      <c r="V331" s="159">
        <f>ROUND(E331*U331,2)</f>
        <v>14.33</v>
      </c>
      <c r="W331" s="159"/>
      <c r="X331" s="159" t="s">
        <v>144</v>
      </c>
      <c r="Y331" s="150"/>
      <c r="Z331" s="150"/>
      <c r="AA331" s="150"/>
      <c r="AB331" s="150"/>
      <c r="AC331" s="150"/>
      <c r="AD331" s="150"/>
      <c r="AE331" s="150"/>
      <c r="AF331" s="150"/>
      <c r="AG331" s="150" t="s">
        <v>145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87" t="s">
        <v>520</v>
      </c>
      <c r="D332" s="161"/>
      <c r="E332" s="162">
        <v>14.1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147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ht="22.5" outlineLevel="1" x14ac:dyDescent="0.2">
      <c r="A333" s="172">
        <v>114</v>
      </c>
      <c r="B333" s="173" t="s">
        <v>525</v>
      </c>
      <c r="C333" s="186" t="s">
        <v>526</v>
      </c>
      <c r="D333" s="174" t="s">
        <v>162</v>
      </c>
      <c r="E333" s="175">
        <v>14.1</v>
      </c>
      <c r="F333" s="176"/>
      <c r="G333" s="177">
        <f>ROUND(E333*F333,2)</f>
        <v>0</v>
      </c>
      <c r="H333" s="160">
        <v>10</v>
      </c>
      <c r="I333" s="159">
        <f>ROUND(E333*H333,2)</f>
        <v>141</v>
      </c>
      <c r="J333" s="160">
        <v>0</v>
      </c>
      <c r="K333" s="159">
        <f>ROUND(E333*J333,2)</f>
        <v>0</v>
      </c>
      <c r="L333" s="159">
        <v>15</v>
      </c>
      <c r="M333" s="159">
        <f>G333*(1+L333/100)</f>
        <v>0</v>
      </c>
      <c r="N333" s="159">
        <v>8.9999999999999998E-4</v>
      </c>
      <c r="O333" s="159">
        <f>ROUND(E333*N333,2)</f>
        <v>0.01</v>
      </c>
      <c r="P333" s="159">
        <v>0</v>
      </c>
      <c r="Q333" s="159">
        <f>ROUND(E333*P333,2)</f>
        <v>0</v>
      </c>
      <c r="R333" s="159"/>
      <c r="S333" s="159" t="s">
        <v>158</v>
      </c>
      <c r="T333" s="159" t="s">
        <v>143</v>
      </c>
      <c r="U333" s="159">
        <v>0</v>
      </c>
      <c r="V333" s="159">
        <f>ROUND(E333*U333,2)</f>
        <v>0</v>
      </c>
      <c r="W333" s="159"/>
      <c r="X333" s="159" t="s">
        <v>144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145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87" t="s">
        <v>520</v>
      </c>
      <c r="D334" s="161"/>
      <c r="E334" s="162">
        <v>14.1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147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ht="22.5" outlineLevel="1" x14ac:dyDescent="0.2">
      <c r="A335" s="172">
        <v>115</v>
      </c>
      <c r="B335" s="173" t="s">
        <v>527</v>
      </c>
      <c r="C335" s="186" t="s">
        <v>528</v>
      </c>
      <c r="D335" s="174" t="s">
        <v>203</v>
      </c>
      <c r="E335" s="175">
        <v>6</v>
      </c>
      <c r="F335" s="176"/>
      <c r="G335" s="177">
        <f>ROUND(E335*F335,2)</f>
        <v>0</v>
      </c>
      <c r="H335" s="160">
        <v>0</v>
      </c>
      <c r="I335" s="159">
        <f>ROUND(E335*H335,2)</f>
        <v>0</v>
      </c>
      <c r="J335" s="160">
        <v>70</v>
      </c>
      <c r="K335" s="159">
        <f>ROUND(E335*J335,2)</f>
        <v>420</v>
      </c>
      <c r="L335" s="159">
        <v>15</v>
      </c>
      <c r="M335" s="159">
        <f>G335*(1+L335/100)</f>
        <v>0</v>
      </c>
      <c r="N335" s="159">
        <v>0</v>
      </c>
      <c r="O335" s="159">
        <f>ROUND(E335*N335,2)</f>
        <v>0</v>
      </c>
      <c r="P335" s="159">
        <v>0</v>
      </c>
      <c r="Q335" s="159">
        <f>ROUND(E335*P335,2)</f>
        <v>0</v>
      </c>
      <c r="R335" s="159"/>
      <c r="S335" s="159" t="s">
        <v>158</v>
      </c>
      <c r="T335" s="159" t="s">
        <v>143</v>
      </c>
      <c r="U335" s="159">
        <v>0.12</v>
      </c>
      <c r="V335" s="159">
        <f>ROUND(E335*U335,2)</f>
        <v>0.72</v>
      </c>
      <c r="W335" s="159"/>
      <c r="X335" s="159" t="s">
        <v>144</v>
      </c>
      <c r="Y335" s="150"/>
      <c r="Z335" s="150"/>
      <c r="AA335" s="150"/>
      <c r="AB335" s="150"/>
      <c r="AC335" s="150"/>
      <c r="AD335" s="150"/>
      <c r="AE335" s="150"/>
      <c r="AF335" s="150"/>
      <c r="AG335" s="150" t="s">
        <v>145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87" t="s">
        <v>529</v>
      </c>
      <c r="D336" s="161"/>
      <c r="E336" s="162">
        <v>6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147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ht="22.5" outlineLevel="1" x14ac:dyDescent="0.2">
      <c r="A337" s="178">
        <v>116</v>
      </c>
      <c r="B337" s="179" t="s">
        <v>530</v>
      </c>
      <c r="C337" s="188" t="s">
        <v>531</v>
      </c>
      <c r="D337" s="180" t="s">
        <v>157</v>
      </c>
      <c r="E337" s="181">
        <v>1</v>
      </c>
      <c r="F337" s="182"/>
      <c r="G337" s="183">
        <f>ROUND(E337*F337,2)</f>
        <v>0</v>
      </c>
      <c r="H337" s="160">
        <v>1.46</v>
      </c>
      <c r="I337" s="159">
        <f>ROUND(E337*H337,2)</f>
        <v>1.46</v>
      </c>
      <c r="J337" s="160">
        <v>78.540000000000006</v>
      </c>
      <c r="K337" s="159">
        <f>ROUND(E337*J337,2)</f>
        <v>78.540000000000006</v>
      </c>
      <c r="L337" s="159">
        <v>15</v>
      </c>
      <c r="M337" s="159">
        <f>G337*(1+L337/100)</f>
        <v>0</v>
      </c>
      <c r="N337" s="159">
        <v>0</v>
      </c>
      <c r="O337" s="159">
        <f>ROUND(E337*N337,2)</f>
        <v>0</v>
      </c>
      <c r="P337" s="159">
        <v>0</v>
      </c>
      <c r="Q337" s="159">
        <f>ROUND(E337*P337,2)</f>
        <v>0</v>
      </c>
      <c r="R337" s="159"/>
      <c r="S337" s="159" t="s">
        <v>142</v>
      </c>
      <c r="T337" s="159" t="s">
        <v>143</v>
      </c>
      <c r="U337" s="159">
        <v>0.1</v>
      </c>
      <c r="V337" s="159">
        <f>ROUND(E337*U337,2)</f>
        <v>0.1</v>
      </c>
      <c r="W337" s="159"/>
      <c r="X337" s="159" t="s">
        <v>144</v>
      </c>
      <c r="Y337" s="150"/>
      <c r="Z337" s="150"/>
      <c r="AA337" s="150"/>
      <c r="AB337" s="150"/>
      <c r="AC337" s="150"/>
      <c r="AD337" s="150"/>
      <c r="AE337" s="150"/>
      <c r="AF337" s="150"/>
      <c r="AG337" s="150" t="s">
        <v>145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72">
        <v>117</v>
      </c>
      <c r="B338" s="173" t="s">
        <v>532</v>
      </c>
      <c r="C338" s="186" t="s">
        <v>533</v>
      </c>
      <c r="D338" s="174" t="s">
        <v>203</v>
      </c>
      <c r="E338" s="175">
        <v>17.850000000000001</v>
      </c>
      <c r="F338" s="176"/>
      <c r="G338" s="177">
        <f>ROUND(E338*F338,2)</f>
        <v>0</v>
      </c>
      <c r="H338" s="160">
        <v>21.53</v>
      </c>
      <c r="I338" s="159">
        <f>ROUND(E338*H338,2)</f>
        <v>384.31</v>
      </c>
      <c r="J338" s="160">
        <v>37.47</v>
      </c>
      <c r="K338" s="159">
        <f>ROUND(E338*J338,2)</f>
        <v>668.84</v>
      </c>
      <c r="L338" s="159">
        <v>15</v>
      </c>
      <c r="M338" s="159">
        <f>G338*(1+L338/100)</f>
        <v>0</v>
      </c>
      <c r="N338" s="159">
        <v>4.0000000000000003E-5</v>
      </c>
      <c r="O338" s="159">
        <f>ROUND(E338*N338,2)</f>
        <v>0</v>
      </c>
      <c r="P338" s="159">
        <v>0</v>
      </c>
      <c r="Q338" s="159">
        <f>ROUND(E338*P338,2)</f>
        <v>0</v>
      </c>
      <c r="R338" s="159"/>
      <c r="S338" s="159" t="s">
        <v>142</v>
      </c>
      <c r="T338" s="159" t="s">
        <v>143</v>
      </c>
      <c r="U338" s="159">
        <v>7.0000000000000007E-2</v>
      </c>
      <c r="V338" s="159">
        <f>ROUND(E338*U338,2)</f>
        <v>1.25</v>
      </c>
      <c r="W338" s="159"/>
      <c r="X338" s="159" t="s">
        <v>144</v>
      </c>
      <c r="Y338" s="150"/>
      <c r="Z338" s="150"/>
      <c r="AA338" s="150"/>
      <c r="AB338" s="150"/>
      <c r="AC338" s="150"/>
      <c r="AD338" s="150"/>
      <c r="AE338" s="150"/>
      <c r="AF338" s="150"/>
      <c r="AG338" s="150" t="s">
        <v>145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187" t="s">
        <v>534</v>
      </c>
      <c r="D339" s="161"/>
      <c r="E339" s="162">
        <v>10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0"/>
      <c r="Z339" s="150"/>
      <c r="AA339" s="150"/>
      <c r="AB339" s="150"/>
      <c r="AC339" s="150"/>
      <c r="AD339" s="150"/>
      <c r="AE339" s="150"/>
      <c r="AF339" s="150"/>
      <c r="AG339" s="150" t="s">
        <v>147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187" t="s">
        <v>535</v>
      </c>
      <c r="D340" s="161"/>
      <c r="E340" s="162">
        <v>6.25</v>
      </c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147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187" t="s">
        <v>536</v>
      </c>
      <c r="D341" s="161"/>
      <c r="E341" s="162">
        <v>1.6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147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ht="22.5" outlineLevel="1" x14ac:dyDescent="0.2">
      <c r="A342" s="172">
        <v>118</v>
      </c>
      <c r="B342" s="173" t="s">
        <v>537</v>
      </c>
      <c r="C342" s="186" t="s">
        <v>538</v>
      </c>
      <c r="D342" s="174" t="s">
        <v>162</v>
      </c>
      <c r="E342" s="175">
        <v>14.805</v>
      </c>
      <c r="F342" s="176"/>
      <c r="G342" s="177">
        <f>ROUND(E342*F342,2)</f>
        <v>0</v>
      </c>
      <c r="H342" s="160">
        <v>455</v>
      </c>
      <c r="I342" s="159">
        <f>ROUND(E342*H342,2)</f>
        <v>6736.28</v>
      </c>
      <c r="J342" s="160">
        <v>0</v>
      </c>
      <c r="K342" s="159">
        <f>ROUND(E342*J342,2)</f>
        <v>0</v>
      </c>
      <c r="L342" s="159">
        <v>15</v>
      </c>
      <c r="M342" s="159">
        <f>G342*(1+L342/100)</f>
        <v>0</v>
      </c>
      <c r="N342" s="159">
        <v>0</v>
      </c>
      <c r="O342" s="159">
        <f>ROUND(E342*N342,2)</f>
        <v>0</v>
      </c>
      <c r="P342" s="159">
        <v>0</v>
      </c>
      <c r="Q342" s="159">
        <f>ROUND(E342*P342,2)</f>
        <v>0</v>
      </c>
      <c r="R342" s="159"/>
      <c r="S342" s="159" t="s">
        <v>142</v>
      </c>
      <c r="T342" s="159" t="s">
        <v>143</v>
      </c>
      <c r="U342" s="159">
        <v>0</v>
      </c>
      <c r="V342" s="159">
        <f>ROUND(E342*U342,2)</f>
        <v>0</v>
      </c>
      <c r="W342" s="159"/>
      <c r="X342" s="159" t="s">
        <v>512</v>
      </c>
      <c r="Y342" s="150"/>
      <c r="Z342" s="150"/>
      <c r="AA342" s="150"/>
      <c r="AB342" s="150"/>
      <c r="AC342" s="150"/>
      <c r="AD342" s="150"/>
      <c r="AE342" s="150"/>
      <c r="AF342" s="150"/>
      <c r="AG342" s="150" t="s">
        <v>513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187" t="s">
        <v>539</v>
      </c>
      <c r="D343" s="161"/>
      <c r="E343" s="162">
        <v>14.805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147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78">
        <v>119</v>
      </c>
      <c r="B344" s="179" t="s">
        <v>540</v>
      </c>
      <c r="C344" s="188" t="s">
        <v>541</v>
      </c>
      <c r="D344" s="180" t="s">
        <v>203</v>
      </c>
      <c r="E344" s="181">
        <v>6</v>
      </c>
      <c r="F344" s="182"/>
      <c r="G344" s="183">
        <f>ROUND(E344*F344,2)</f>
        <v>0</v>
      </c>
      <c r="H344" s="160">
        <v>114</v>
      </c>
      <c r="I344" s="159">
        <f>ROUND(E344*H344,2)</f>
        <v>684</v>
      </c>
      <c r="J344" s="160">
        <v>0</v>
      </c>
      <c r="K344" s="159">
        <f>ROUND(E344*J344,2)</f>
        <v>0</v>
      </c>
      <c r="L344" s="159">
        <v>15</v>
      </c>
      <c r="M344" s="159">
        <f>G344*(1+L344/100)</f>
        <v>0</v>
      </c>
      <c r="N344" s="159">
        <v>2.2000000000000001E-4</v>
      </c>
      <c r="O344" s="159">
        <f>ROUND(E344*N344,2)</f>
        <v>0</v>
      </c>
      <c r="P344" s="159">
        <v>0</v>
      </c>
      <c r="Q344" s="159">
        <f>ROUND(E344*P344,2)</f>
        <v>0</v>
      </c>
      <c r="R344" s="159"/>
      <c r="S344" s="159" t="s">
        <v>142</v>
      </c>
      <c r="T344" s="159" t="s">
        <v>143</v>
      </c>
      <c r="U344" s="159">
        <v>0</v>
      </c>
      <c r="V344" s="159">
        <f>ROUND(E344*U344,2)</f>
        <v>0</v>
      </c>
      <c r="W344" s="159"/>
      <c r="X344" s="159" t="s">
        <v>312</v>
      </c>
      <c r="Y344" s="150"/>
      <c r="Z344" s="150"/>
      <c r="AA344" s="150"/>
      <c r="AB344" s="150"/>
      <c r="AC344" s="150"/>
      <c r="AD344" s="150"/>
      <c r="AE344" s="150"/>
      <c r="AF344" s="150"/>
      <c r="AG344" s="150" t="s">
        <v>313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78">
        <v>120</v>
      </c>
      <c r="B345" s="179" t="s">
        <v>542</v>
      </c>
      <c r="C345" s="188" t="s">
        <v>543</v>
      </c>
      <c r="D345" s="180" t="s">
        <v>0</v>
      </c>
      <c r="E345" s="181">
        <v>203.5283</v>
      </c>
      <c r="F345" s="182"/>
      <c r="G345" s="183">
        <f>ROUND(E345*F345,2)</f>
        <v>0</v>
      </c>
      <c r="H345" s="160">
        <v>0</v>
      </c>
      <c r="I345" s="159">
        <f>ROUND(E345*H345,2)</f>
        <v>0</v>
      </c>
      <c r="J345" s="160">
        <v>4</v>
      </c>
      <c r="K345" s="159">
        <f>ROUND(E345*J345,2)</f>
        <v>814.11</v>
      </c>
      <c r="L345" s="159">
        <v>15</v>
      </c>
      <c r="M345" s="159">
        <f>G345*(1+L345/100)</f>
        <v>0</v>
      </c>
      <c r="N345" s="159">
        <v>0</v>
      </c>
      <c r="O345" s="159">
        <f>ROUND(E345*N345,2)</f>
        <v>0</v>
      </c>
      <c r="P345" s="159">
        <v>0</v>
      </c>
      <c r="Q345" s="159">
        <f>ROUND(E345*P345,2)</f>
        <v>0</v>
      </c>
      <c r="R345" s="159"/>
      <c r="S345" s="159" t="s">
        <v>158</v>
      </c>
      <c r="T345" s="159" t="s">
        <v>143</v>
      </c>
      <c r="U345" s="159">
        <v>0</v>
      </c>
      <c r="V345" s="159">
        <f>ROUND(E345*U345,2)</f>
        <v>0</v>
      </c>
      <c r="W345" s="159"/>
      <c r="X345" s="159" t="s">
        <v>272</v>
      </c>
      <c r="Y345" s="150"/>
      <c r="Z345" s="150"/>
      <c r="AA345" s="150"/>
      <c r="AB345" s="150"/>
      <c r="AC345" s="150"/>
      <c r="AD345" s="150"/>
      <c r="AE345" s="150"/>
      <c r="AF345" s="150"/>
      <c r="AG345" s="150" t="s">
        <v>273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x14ac:dyDescent="0.2">
      <c r="A346" s="166" t="s">
        <v>139</v>
      </c>
      <c r="B346" s="167" t="s">
        <v>100</v>
      </c>
      <c r="C346" s="185" t="s">
        <v>101</v>
      </c>
      <c r="D346" s="168"/>
      <c r="E346" s="169"/>
      <c r="F346" s="170"/>
      <c r="G346" s="171">
        <f>SUMIF(AG347:AG356,"&lt;&gt;NOR",G347:G356)</f>
        <v>0</v>
      </c>
      <c r="H346" s="165"/>
      <c r="I346" s="165">
        <f>SUM(I347:I356)</f>
        <v>417.63</v>
      </c>
      <c r="J346" s="165"/>
      <c r="K346" s="165">
        <f>SUM(K347:K356)</f>
        <v>2131.92</v>
      </c>
      <c r="L346" s="165"/>
      <c r="M346" s="165">
        <f>SUM(M347:M356)</f>
        <v>0</v>
      </c>
      <c r="N346" s="165"/>
      <c r="O346" s="165">
        <f>SUM(O347:O356)</f>
        <v>0</v>
      </c>
      <c r="P346" s="165"/>
      <c r="Q346" s="165">
        <f>SUM(Q347:Q356)</f>
        <v>0</v>
      </c>
      <c r="R346" s="165"/>
      <c r="S346" s="165"/>
      <c r="T346" s="165"/>
      <c r="U346" s="165"/>
      <c r="V346" s="165">
        <f>SUM(V347:V356)</f>
        <v>3.8000000000000003</v>
      </c>
      <c r="W346" s="165"/>
      <c r="X346" s="165"/>
      <c r="AG346" t="s">
        <v>140</v>
      </c>
    </row>
    <row r="347" spans="1:60" ht="22.5" outlineLevel="1" x14ac:dyDescent="0.2">
      <c r="A347" s="172">
        <v>121</v>
      </c>
      <c r="B347" s="173" t="s">
        <v>544</v>
      </c>
      <c r="C347" s="186" t="s">
        <v>545</v>
      </c>
      <c r="D347" s="174" t="s">
        <v>162</v>
      </c>
      <c r="E347" s="175">
        <v>4.95</v>
      </c>
      <c r="F347" s="176"/>
      <c r="G347" s="177">
        <f>ROUND(E347*F347,2)</f>
        <v>0</v>
      </c>
      <c r="H347" s="160">
        <v>1.65</v>
      </c>
      <c r="I347" s="159">
        <f>ROUND(E347*H347,2)</f>
        <v>8.17</v>
      </c>
      <c r="J347" s="160">
        <v>33.35</v>
      </c>
      <c r="K347" s="159">
        <f>ROUND(E347*J347,2)</f>
        <v>165.08</v>
      </c>
      <c r="L347" s="159">
        <v>15</v>
      </c>
      <c r="M347" s="159">
        <f>G347*(1+L347/100)</f>
        <v>0</v>
      </c>
      <c r="N347" s="159">
        <v>1.0000000000000001E-5</v>
      </c>
      <c r="O347" s="159">
        <f>ROUND(E347*N347,2)</f>
        <v>0</v>
      </c>
      <c r="P347" s="159">
        <v>0</v>
      </c>
      <c r="Q347" s="159">
        <f>ROUND(E347*P347,2)</f>
        <v>0</v>
      </c>
      <c r="R347" s="159"/>
      <c r="S347" s="159" t="s">
        <v>158</v>
      </c>
      <c r="T347" s="159" t="s">
        <v>143</v>
      </c>
      <c r="U347" s="159">
        <v>7.1999999999999995E-2</v>
      </c>
      <c r="V347" s="159">
        <f>ROUND(E347*U347,2)</f>
        <v>0.36</v>
      </c>
      <c r="W347" s="159"/>
      <c r="X347" s="159" t="s">
        <v>144</v>
      </c>
      <c r="Y347" s="150"/>
      <c r="Z347" s="150"/>
      <c r="AA347" s="150"/>
      <c r="AB347" s="150"/>
      <c r="AC347" s="150"/>
      <c r="AD347" s="150"/>
      <c r="AE347" s="150"/>
      <c r="AF347" s="150"/>
      <c r="AG347" s="150" t="s">
        <v>145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187" t="s">
        <v>546</v>
      </c>
      <c r="D348" s="161"/>
      <c r="E348" s="162">
        <v>1.2</v>
      </c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147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7"/>
      <c r="B349" s="158"/>
      <c r="C349" s="187" t="s">
        <v>547</v>
      </c>
      <c r="D349" s="161"/>
      <c r="E349" s="162">
        <v>3.75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0"/>
      <c r="Z349" s="150"/>
      <c r="AA349" s="150"/>
      <c r="AB349" s="150"/>
      <c r="AC349" s="150"/>
      <c r="AD349" s="150"/>
      <c r="AE349" s="150"/>
      <c r="AF349" s="150"/>
      <c r="AG349" s="150" t="s">
        <v>147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ht="22.5" outlineLevel="1" x14ac:dyDescent="0.2">
      <c r="A350" s="172">
        <v>122</v>
      </c>
      <c r="B350" s="173" t="s">
        <v>548</v>
      </c>
      <c r="C350" s="186" t="s">
        <v>549</v>
      </c>
      <c r="D350" s="174" t="s">
        <v>162</v>
      </c>
      <c r="E350" s="175">
        <v>4.95</v>
      </c>
      <c r="F350" s="176"/>
      <c r="G350" s="177">
        <f>ROUND(E350*F350,2)</f>
        <v>0</v>
      </c>
      <c r="H350" s="160">
        <v>46.72</v>
      </c>
      <c r="I350" s="159">
        <f>ROUND(E350*H350,2)</f>
        <v>231.26</v>
      </c>
      <c r="J350" s="160">
        <v>227.28</v>
      </c>
      <c r="K350" s="159">
        <f>ROUND(E350*J350,2)</f>
        <v>1125.04</v>
      </c>
      <c r="L350" s="159">
        <v>15</v>
      </c>
      <c r="M350" s="159">
        <f>G350*(1+L350/100)</f>
        <v>0</v>
      </c>
      <c r="N350" s="159">
        <v>3.1E-4</v>
      </c>
      <c r="O350" s="159">
        <f>ROUND(E350*N350,2)</f>
        <v>0</v>
      </c>
      <c r="P350" s="159">
        <v>0</v>
      </c>
      <c r="Q350" s="159">
        <f>ROUND(E350*P350,2)</f>
        <v>0</v>
      </c>
      <c r="R350" s="159"/>
      <c r="S350" s="159" t="s">
        <v>158</v>
      </c>
      <c r="T350" s="159" t="s">
        <v>143</v>
      </c>
      <c r="U350" s="159">
        <v>0.40300000000000002</v>
      </c>
      <c r="V350" s="159">
        <f>ROUND(E350*U350,2)</f>
        <v>1.99</v>
      </c>
      <c r="W350" s="159"/>
      <c r="X350" s="159" t="s">
        <v>144</v>
      </c>
      <c r="Y350" s="150"/>
      <c r="Z350" s="150"/>
      <c r="AA350" s="150"/>
      <c r="AB350" s="150"/>
      <c r="AC350" s="150"/>
      <c r="AD350" s="150"/>
      <c r="AE350" s="150"/>
      <c r="AF350" s="150"/>
      <c r="AG350" s="150" t="s">
        <v>145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187" t="s">
        <v>546</v>
      </c>
      <c r="D351" s="161"/>
      <c r="E351" s="162">
        <v>1.2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147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187" t="s">
        <v>547</v>
      </c>
      <c r="D352" s="161"/>
      <c r="E352" s="162">
        <v>3.75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147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72">
        <v>123</v>
      </c>
      <c r="B353" s="173" t="s">
        <v>550</v>
      </c>
      <c r="C353" s="186" t="s">
        <v>551</v>
      </c>
      <c r="D353" s="174" t="s">
        <v>203</v>
      </c>
      <c r="E353" s="175">
        <v>15</v>
      </c>
      <c r="F353" s="176"/>
      <c r="G353" s="177">
        <f>ROUND(E353*F353,2)</f>
        <v>0</v>
      </c>
      <c r="H353" s="160">
        <v>0.49</v>
      </c>
      <c r="I353" s="159">
        <f>ROUND(E353*H353,2)</f>
        <v>7.35</v>
      </c>
      <c r="J353" s="160">
        <v>4.51</v>
      </c>
      <c r="K353" s="159">
        <f>ROUND(E353*J353,2)</f>
        <v>67.650000000000006</v>
      </c>
      <c r="L353" s="159">
        <v>15</v>
      </c>
      <c r="M353" s="159">
        <f>G353*(1+L353/100)</f>
        <v>0</v>
      </c>
      <c r="N353" s="159">
        <v>0</v>
      </c>
      <c r="O353" s="159">
        <f>ROUND(E353*N353,2)</f>
        <v>0</v>
      </c>
      <c r="P353" s="159">
        <v>0</v>
      </c>
      <c r="Q353" s="159">
        <f>ROUND(E353*P353,2)</f>
        <v>0</v>
      </c>
      <c r="R353" s="159"/>
      <c r="S353" s="159" t="s">
        <v>158</v>
      </c>
      <c r="T353" s="159" t="s">
        <v>143</v>
      </c>
      <c r="U353" s="159">
        <v>8.9999999999999993E-3</v>
      </c>
      <c r="V353" s="159">
        <f>ROUND(E353*U353,2)</f>
        <v>0.14000000000000001</v>
      </c>
      <c r="W353" s="159"/>
      <c r="X353" s="159" t="s">
        <v>144</v>
      </c>
      <c r="Y353" s="150"/>
      <c r="Z353" s="150"/>
      <c r="AA353" s="150"/>
      <c r="AB353" s="150"/>
      <c r="AC353" s="150"/>
      <c r="AD353" s="150"/>
      <c r="AE353" s="150"/>
      <c r="AF353" s="150"/>
      <c r="AG353" s="150" t="s">
        <v>145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87" t="s">
        <v>552</v>
      </c>
      <c r="D354" s="161"/>
      <c r="E354" s="162">
        <v>15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147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ht="22.5" outlineLevel="1" x14ac:dyDescent="0.2">
      <c r="A355" s="172">
        <v>124</v>
      </c>
      <c r="B355" s="173" t="s">
        <v>553</v>
      </c>
      <c r="C355" s="186" t="s">
        <v>554</v>
      </c>
      <c r="D355" s="174" t="s">
        <v>203</v>
      </c>
      <c r="E355" s="175">
        <v>15</v>
      </c>
      <c r="F355" s="176"/>
      <c r="G355" s="177">
        <f>ROUND(E355*F355,2)</f>
        <v>0</v>
      </c>
      <c r="H355" s="160">
        <v>11.39</v>
      </c>
      <c r="I355" s="159">
        <f>ROUND(E355*H355,2)</f>
        <v>170.85</v>
      </c>
      <c r="J355" s="160">
        <v>51.61</v>
      </c>
      <c r="K355" s="159">
        <f>ROUND(E355*J355,2)</f>
        <v>774.15</v>
      </c>
      <c r="L355" s="159">
        <v>15</v>
      </c>
      <c r="M355" s="159">
        <f>G355*(1+L355/100)</f>
        <v>0</v>
      </c>
      <c r="N355" s="159">
        <v>6.9999999999999994E-5</v>
      </c>
      <c r="O355" s="159">
        <f>ROUND(E355*N355,2)</f>
        <v>0</v>
      </c>
      <c r="P355" s="159">
        <v>0</v>
      </c>
      <c r="Q355" s="159">
        <f>ROUND(E355*P355,2)</f>
        <v>0</v>
      </c>
      <c r="R355" s="159"/>
      <c r="S355" s="159" t="s">
        <v>158</v>
      </c>
      <c r="T355" s="159" t="s">
        <v>143</v>
      </c>
      <c r="U355" s="159">
        <v>8.6999999999999994E-2</v>
      </c>
      <c r="V355" s="159">
        <f>ROUND(E355*U355,2)</f>
        <v>1.31</v>
      </c>
      <c r="W355" s="159"/>
      <c r="X355" s="159" t="s">
        <v>144</v>
      </c>
      <c r="Y355" s="150"/>
      <c r="Z355" s="150"/>
      <c r="AA355" s="150"/>
      <c r="AB355" s="150"/>
      <c r="AC355" s="150"/>
      <c r="AD355" s="150"/>
      <c r="AE355" s="150"/>
      <c r="AF355" s="150"/>
      <c r="AG355" s="150" t="s">
        <v>145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87" t="s">
        <v>552</v>
      </c>
      <c r="D356" s="161"/>
      <c r="E356" s="162">
        <v>15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147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x14ac:dyDescent="0.2">
      <c r="A357" s="166" t="s">
        <v>139</v>
      </c>
      <c r="B357" s="167" t="s">
        <v>102</v>
      </c>
      <c r="C357" s="185" t="s">
        <v>103</v>
      </c>
      <c r="D357" s="168"/>
      <c r="E357" s="169"/>
      <c r="F357" s="170"/>
      <c r="G357" s="171">
        <f>SUMIF(AG358:AG402,"&lt;&gt;NOR",G358:G402)</f>
        <v>0</v>
      </c>
      <c r="H357" s="165"/>
      <c r="I357" s="165">
        <f>SUM(I358:I402)</f>
        <v>2288.88</v>
      </c>
      <c r="J357" s="165"/>
      <c r="K357" s="165">
        <f>SUM(K358:K402)</f>
        <v>32328.34</v>
      </c>
      <c r="L357" s="165"/>
      <c r="M357" s="165">
        <f>SUM(M358:M402)</f>
        <v>0</v>
      </c>
      <c r="N357" s="165"/>
      <c r="O357" s="165">
        <f>SUM(O358:O402)</f>
        <v>0.05</v>
      </c>
      <c r="P357" s="165"/>
      <c r="Q357" s="165">
        <f>SUM(Q358:Q402)</f>
        <v>0</v>
      </c>
      <c r="R357" s="165"/>
      <c r="S357" s="165"/>
      <c r="T357" s="165"/>
      <c r="U357" s="165"/>
      <c r="V357" s="165">
        <f>SUM(V358:V402)</f>
        <v>56.82</v>
      </c>
      <c r="W357" s="165"/>
      <c r="X357" s="165"/>
      <c r="AG357" t="s">
        <v>140</v>
      </c>
    </row>
    <row r="358" spans="1:60" outlineLevel="1" x14ac:dyDescent="0.2">
      <c r="A358" s="172">
        <v>125</v>
      </c>
      <c r="B358" s="173" t="s">
        <v>555</v>
      </c>
      <c r="C358" s="186" t="s">
        <v>556</v>
      </c>
      <c r="D358" s="174" t="s">
        <v>162</v>
      </c>
      <c r="E358" s="175">
        <v>188.3</v>
      </c>
      <c r="F358" s="176"/>
      <c r="G358" s="177">
        <f>ROUND(E358*F358,2)</f>
        <v>0</v>
      </c>
      <c r="H358" s="160">
        <v>0.11</v>
      </c>
      <c r="I358" s="159">
        <f>ROUND(E358*H358,2)</f>
        <v>20.71</v>
      </c>
      <c r="J358" s="160">
        <v>38.89</v>
      </c>
      <c r="K358" s="159">
        <f>ROUND(E358*J358,2)</f>
        <v>7322.99</v>
      </c>
      <c r="L358" s="159">
        <v>15</v>
      </c>
      <c r="M358" s="159">
        <f>G358*(1+L358/100)</f>
        <v>0</v>
      </c>
      <c r="N358" s="159">
        <v>0</v>
      </c>
      <c r="O358" s="159">
        <f>ROUND(E358*N358,2)</f>
        <v>0</v>
      </c>
      <c r="P358" s="159">
        <v>0</v>
      </c>
      <c r="Q358" s="159">
        <f>ROUND(E358*P358,2)</f>
        <v>0</v>
      </c>
      <c r="R358" s="159"/>
      <c r="S358" s="159" t="s">
        <v>158</v>
      </c>
      <c r="T358" s="159" t="s">
        <v>143</v>
      </c>
      <c r="U358" s="159">
        <v>6.9709999999999994E-2</v>
      </c>
      <c r="V358" s="159">
        <f>ROUND(E358*U358,2)</f>
        <v>13.13</v>
      </c>
      <c r="W358" s="159"/>
      <c r="X358" s="159" t="s">
        <v>144</v>
      </c>
      <c r="Y358" s="150"/>
      <c r="Z358" s="150"/>
      <c r="AA358" s="150"/>
      <c r="AB358" s="150"/>
      <c r="AC358" s="150"/>
      <c r="AD358" s="150"/>
      <c r="AE358" s="150"/>
      <c r="AF358" s="150"/>
      <c r="AG358" s="150" t="s">
        <v>145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87" t="s">
        <v>179</v>
      </c>
      <c r="D359" s="161"/>
      <c r="E359" s="162">
        <v>33.6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147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87" t="s">
        <v>180</v>
      </c>
      <c r="D360" s="161"/>
      <c r="E360" s="162">
        <v>8.8000000000000007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147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187" t="s">
        <v>181</v>
      </c>
      <c r="D361" s="161"/>
      <c r="E361" s="162">
        <v>21.3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147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187" t="s">
        <v>183</v>
      </c>
      <c r="D362" s="161"/>
      <c r="E362" s="162">
        <v>60.5</v>
      </c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147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187" t="s">
        <v>184</v>
      </c>
      <c r="D363" s="161"/>
      <c r="E363" s="162">
        <v>64.099999999999994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0"/>
      <c r="Z363" s="150"/>
      <c r="AA363" s="150"/>
      <c r="AB363" s="150"/>
      <c r="AC363" s="150"/>
      <c r="AD363" s="150"/>
      <c r="AE363" s="150"/>
      <c r="AF363" s="150"/>
      <c r="AG363" s="150" t="s">
        <v>147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72">
        <v>126</v>
      </c>
      <c r="B364" s="173" t="s">
        <v>557</v>
      </c>
      <c r="C364" s="186" t="s">
        <v>558</v>
      </c>
      <c r="D364" s="174" t="s">
        <v>162</v>
      </c>
      <c r="E364" s="175">
        <v>188.3</v>
      </c>
      <c r="F364" s="176"/>
      <c r="G364" s="177">
        <f>ROUND(E364*F364,2)</f>
        <v>0</v>
      </c>
      <c r="H364" s="160">
        <v>0.1</v>
      </c>
      <c r="I364" s="159">
        <f>ROUND(E364*H364,2)</f>
        <v>18.829999999999998</v>
      </c>
      <c r="J364" s="160">
        <v>22.9</v>
      </c>
      <c r="K364" s="159">
        <f>ROUND(E364*J364,2)</f>
        <v>4312.07</v>
      </c>
      <c r="L364" s="159">
        <v>15</v>
      </c>
      <c r="M364" s="159">
        <f>G364*(1+L364/100)</f>
        <v>0</v>
      </c>
      <c r="N364" s="159">
        <v>0</v>
      </c>
      <c r="O364" s="159">
        <f>ROUND(E364*N364,2)</f>
        <v>0</v>
      </c>
      <c r="P364" s="159">
        <v>0</v>
      </c>
      <c r="Q364" s="159">
        <f>ROUND(E364*P364,2)</f>
        <v>0</v>
      </c>
      <c r="R364" s="159"/>
      <c r="S364" s="159" t="s">
        <v>158</v>
      </c>
      <c r="T364" s="159" t="s">
        <v>143</v>
      </c>
      <c r="U364" s="159">
        <v>4.3220000000000001E-2</v>
      </c>
      <c r="V364" s="159">
        <f>ROUND(E364*U364,2)</f>
        <v>8.14</v>
      </c>
      <c r="W364" s="159"/>
      <c r="X364" s="159" t="s">
        <v>144</v>
      </c>
      <c r="Y364" s="150"/>
      <c r="Z364" s="150"/>
      <c r="AA364" s="150"/>
      <c r="AB364" s="150"/>
      <c r="AC364" s="150"/>
      <c r="AD364" s="150"/>
      <c r="AE364" s="150"/>
      <c r="AF364" s="150"/>
      <c r="AG364" s="150" t="s">
        <v>145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187" t="s">
        <v>179</v>
      </c>
      <c r="D365" s="161"/>
      <c r="E365" s="162">
        <v>33.6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147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187" t="s">
        <v>180</v>
      </c>
      <c r="D366" s="161"/>
      <c r="E366" s="162">
        <v>8.8000000000000007</v>
      </c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147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187" t="s">
        <v>181</v>
      </c>
      <c r="D367" s="161"/>
      <c r="E367" s="162">
        <v>21.3</v>
      </c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0"/>
      <c r="Z367" s="150"/>
      <c r="AA367" s="150"/>
      <c r="AB367" s="150"/>
      <c r="AC367" s="150"/>
      <c r="AD367" s="150"/>
      <c r="AE367" s="150"/>
      <c r="AF367" s="150"/>
      <c r="AG367" s="150" t="s">
        <v>147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187" t="s">
        <v>183</v>
      </c>
      <c r="D368" s="161"/>
      <c r="E368" s="162">
        <v>60.5</v>
      </c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0"/>
      <c r="Z368" s="150"/>
      <c r="AA368" s="150"/>
      <c r="AB368" s="150"/>
      <c r="AC368" s="150"/>
      <c r="AD368" s="150"/>
      <c r="AE368" s="150"/>
      <c r="AF368" s="150"/>
      <c r="AG368" s="150" t="s">
        <v>147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87" t="s">
        <v>184</v>
      </c>
      <c r="D369" s="161"/>
      <c r="E369" s="162">
        <v>64.099999999999994</v>
      </c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147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72">
        <v>127</v>
      </c>
      <c r="B370" s="173" t="s">
        <v>559</v>
      </c>
      <c r="C370" s="186" t="s">
        <v>560</v>
      </c>
      <c r="D370" s="174" t="s">
        <v>162</v>
      </c>
      <c r="E370" s="175">
        <v>234.79499999999999</v>
      </c>
      <c r="F370" s="176"/>
      <c r="G370" s="177">
        <f>ROUND(E370*F370,2)</f>
        <v>0</v>
      </c>
      <c r="H370" s="160">
        <v>5.04</v>
      </c>
      <c r="I370" s="159">
        <f>ROUND(E370*H370,2)</f>
        <v>1183.3699999999999</v>
      </c>
      <c r="J370" s="160">
        <v>18.96</v>
      </c>
      <c r="K370" s="159">
        <f>ROUND(E370*J370,2)</f>
        <v>4451.71</v>
      </c>
      <c r="L370" s="159">
        <v>15</v>
      </c>
      <c r="M370" s="159">
        <f>G370*(1+L370/100)</f>
        <v>0</v>
      </c>
      <c r="N370" s="159">
        <v>6.9999999999999994E-5</v>
      </c>
      <c r="O370" s="159">
        <f>ROUND(E370*N370,2)</f>
        <v>0.02</v>
      </c>
      <c r="P370" s="159">
        <v>0</v>
      </c>
      <c r="Q370" s="159">
        <f>ROUND(E370*P370,2)</f>
        <v>0</v>
      </c>
      <c r="R370" s="159"/>
      <c r="S370" s="159" t="s">
        <v>158</v>
      </c>
      <c r="T370" s="159" t="s">
        <v>143</v>
      </c>
      <c r="U370" s="159">
        <v>3.2480000000000002E-2</v>
      </c>
      <c r="V370" s="159">
        <f>ROUND(E370*U370,2)</f>
        <v>7.63</v>
      </c>
      <c r="W370" s="159"/>
      <c r="X370" s="159" t="s">
        <v>144</v>
      </c>
      <c r="Y370" s="150"/>
      <c r="Z370" s="150"/>
      <c r="AA370" s="150"/>
      <c r="AB370" s="150"/>
      <c r="AC370" s="150"/>
      <c r="AD370" s="150"/>
      <c r="AE370" s="150"/>
      <c r="AF370" s="150"/>
      <c r="AG370" s="150" t="s">
        <v>145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187" t="s">
        <v>192</v>
      </c>
      <c r="D371" s="161"/>
      <c r="E371" s="162">
        <v>33.6</v>
      </c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0"/>
      <c r="Z371" s="150"/>
      <c r="AA371" s="150"/>
      <c r="AB371" s="150"/>
      <c r="AC371" s="150"/>
      <c r="AD371" s="150"/>
      <c r="AE371" s="150"/>
      <c r="AF371" s="150"/>
      <c r="AG371" s="150" t="s">
        <v>147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187" t="s">
        <v>193</v>
      </c>
      <c r="D372" s="161"/>
      <c r="E372" s="162">
        <v>8.8000000000000007</v>
      </c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0"/>
      <c r="Z372" s="150"/>
      <c r="AA372" s="150"/>
      <c r="AB372" s="150"/>
      <c r="AC372" s="150"/>
      <c r="AD372" s="150"/>
      <c r="AE372" s="150"/>
      <c r="AF372" s="150"/>
      <c r="AG372" s="150" t="s">
        <v>147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187" t="s">
        <v>194</v>
      </c>
      <c r="D373" s="161"/>
      <c r="E373" s="162">
        <v>21.3</v>
      </c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147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187" t="s">
        <v>182</v>
      </c>
      <c r="D374" s="161"/>
      <c r="E374" s="162">
        <v>1.7549999999999999</v>
      </c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147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187" t="s">
        <v>196</v>
      </c>
      <c r="D375" s="161"/>
      <c r="E375" s="162">
        <v>60.5</v>
      </c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0"/>
      <c r="Z375" s="150"/>
      <c r="AA375" s="150"/>
      <c r="AB375" s="150"/>
      <c r="AC375" s="150"/>
      <c r="AD375" s="150"/>
      <c r="AE375" s="150"/>
      <c r="AF375" s="150"/>
      <c r="AG375" s="150" t="s">
        <v>147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187" t="s">
        <v>198</v>
      </c>
      <c r="D376" s="161"/>
      <c r="E376" s="162">
        <v>64.099999999999994</v>
      </c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147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187" t="s">
        <v>561</v>
      </c>
      <c r="D377" s="161"/>
      <c r="E377" s="162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147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187" t="s">
        <v>241</v>
      </c>
      <c r="D378" s="161"/>
      <c r="E378" s="162">
        <v>5.88</v>
      </c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147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187" t="s">
        <v>242</v>
      </c>
      <c r="D379" s="161"/>
      <c r="E379" s="162">
        <v>2.78</v>
      </c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147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187" t="s">
        <v>243</v>
      </c>
      <c r="D380" s="161"/>
      <c r="E380" s="162">
        <v>3.72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147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187" t="s">
        <v>244</v>
      </c>
      <c r="D381" s="161"/>
      <c r="E381" s="162">
        <v>16.18</v>
      </c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0"/>
      <c r="Z381" s="150"/>
      <c r="AA381" s="150"/>
      <c r="AB381" s="150"/>
      <c r="AC381" s="150"/>
      <c r="AD381" s="150"/>
      <c r="AE381" s="150"/>
      <c r="AF381" s="150"/>
      <c r="AG381" s="150" t="s">
        <v>147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187" t="s">
        <v>245</v>
      </c>
      <c r="D382" s="161"/>
      <c r="E382" s="162">
        <v>16.18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147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ht="22.5" outlineLevel="1" x14ac:dyDescent="0.2">
      <c r="A383" s="172">
        <v>128</v>
      </c>
      <c r="B383" s="173" t="s">
        <v>562</v>
      </c>
      <c r="C383" s="186" t="s">
        <v>563</v>
      </c>
      <c r="D383" s="174" t="s">
        <v>162</v>
      </c>
      <c r="E383" s="175">
        <v>234.79499999999999</v>
      </c>
      <c r="F383" s="176"/>
      <c r="G383" s="177">
        <f>ROUND(E383*F383,2)</f>
        <v>0</v>
      </c>
      <c r="H383" s="160">
        <v>4.54</v>
      </c>
      <c r="I383" s="159">
        <f>ROUND(E383*H383,2)</f>
        <v>1065.97</v>
      </c>
      <c r="J383" s="160">
        <v>59.46</v>
      </c>
      <c r="K383" s="159">
        <f>ROUND(E383*J383,2)</f>
        <v>13960.91</v>
      </c>
      <c r="L383" s="159">
        <v>15</v>
      </c>
      <c r="M383" s="159">
        <f>G383*(1+L383/100)</f>
        <v>0</v>
      </c>
      <c r="N383" s="159">
        <v>1.3999999999999999E-4</v>
      </c>
      <c r="O383" s="159">
        <f>ROUND(E383*N383,2)</f>
        <v>0.03</v>
      </c>
      <c r="P383" s="159">
        <v>0</v>
      </c>
      <c r="Q383" s="159">
        <f>ROUND(E383*P383,2)</f>
        <v>0</v>
      </c>
      <c r="R383" s="159"/>
      <c r="S383" s="159" t="s">
        <v>158</v>
      </c>
      <c r="T383" s="159" t="s">
        <v>143</v>
      </c>
      <c r="U383" s="159">
        <v>0.10191</v>
      </c>
      <c r="V383" s="159">
        <f>ROUND(E383*U383,2)</f>
        <v>23.93</v>
      </c>
      <c r="W383" s="159"/>
      <c r="X383" s="159" t="s">
        <v>144</v>
      </c>
      <c r="Y383" s="150"/>
      <c r="Z383" s="150"/>
      <c r="AA383" s="150"/>
      <c r="AB383" s="150"/>
      <c r="AC383" s="150"/>
      <c r="AD383" s="150"/>
      <c r="AE383" s="150"/>
      <c r="AF383" s="150"/>
      <c r="AG383" s="150" t="s">
        <v>145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187" t="s">
        <v>192</v>
      </c>
      <c r="D384" s="161"/>
      <c r="E384" s="162">
        <v>33.6</v>
      </c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147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187" t="s">
        <v>193</v>
      </c>
      <c r="D385" s="161"/>
      <c r="E385" s="162">
        <v>8.8000000000000007</v>
      </c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147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187" t="s">
        <v>194</v>
      </c>
      <c r="D386" s="161"/>
      <c r="E386" s="162">
        <v>21.3</v>
      </c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0"/>
      <c r="Z386" s="150"/>
      <c r="AA386" s="150"/>
      <c r="AB386" s="150"/>
      <c r="AC386" s="150"/>
      <c r="AD386" s="150"/>
      <c r="AE386" s="150"/>
      <c r="AF386" s="150"/>
      <c r="AG386" s="150" t="s">
        <v>147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187" t="s">
        <v>182</v>
      </c>
      <c r="D387" s="161"/>
      <c r="E387" s="162">
        <v>1.7549999999999999</v>
      </c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147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187" t="s">
        <v>196</v>
      </c>
      <c r="D388" s="161"/>
      <c r="E388" s="162">
        <v>60.5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147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187" t="s">
        <v>198</v>
      </c>
      <c r="D389" s="161"/>
      <c r="E389" s="162">
        <v>64.099999999999994</v>
      </c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147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187" t="s">
        <v>561</v>
      </c>
      <c r="D390" s="161"/>
      <c r="E390" s="162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147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187" t="s">
        <v>241</v>
      </c>
      <c r="D391" s="161"/>
      <c r="E391" s="162">
        <v>5.88</v>
      </c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0"/>
      <c r="Z391" s="150"/>
      <c r="AA391" s="150"/>
      <c r="AB391" s="150"/>
      <c r="AC391" s="150"/>
      <c r="AD391" s="150"/>
      <c r="AE391" s="150"/>
      <c r="AF391" s="150"/>
      <c r="AG391" s="150" t="s">
        <v>147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187" t="s">
        <v>242</v>
      </c>
      <c r="D392" s="161"/>
      <c r="E392" s="162">
        <v>2.78</v>
      </c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147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87" t="s">
        <v>243</v>
      </c>
      <c r="D393" s="161"/>
      <c r="E393" s="162">
        <v>3.72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0"/>
      <c r="Z393" s="150"/>
      <c r="AA393" s="150"/>
      <c r="AB393" s="150"/>
      <c r="AC393" s="150"/>
      <c r="AD393" s="150"/>
      <c r="AE393" s="150"/>
      <c r="AF393" s="150"/>
      <c r="AG393" s="150" t="s">
        <v>147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187" t="s">
        <v>244</v>
      </c>
      <c r="D394" s="161"/>
      <c r="E394" s="162">
        <v>16.18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147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187" t="s">
        <v>245</v>
      </c>
      <c r="D395" s="161"/>
      <c r="E395" s="162">
        <v>16.18</v>
      </c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0"/>
      <c r="Z395" s="150"/>
      <c r="AA395" s="150"/>
      <c r="AB395" s="150"/>
      <c r="AC395" s="150"/>
      <c r="AD395" s="150"/>
      <c r="AE395" s="150"/>
      <c r="AF395" s="150"/>
      <c r="AG395" s="150" t="s">
        <v>147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72">
        <v>129</v>
      </c>
      <c r="B396" s="173" t="s">
        <v>564</v>
      </c>
      <c r="C396" s="186" t="s">
        <v>565</v>
      </c>
      <c r="D396" s="174" t="s">
        <v>162</v>
      </c>
      <c r="E396" s="175">
        <v>190.05500000000001</v>
      </c>
      <c r="F396" s="176"/>
      <c r="G396" s="177">
        <f>ROUND(E396*F396,2)</f>
        <v>0</v>
      </c>
      <c r="H396" s="160">
        <v>0</v>
      </c>
      <c r="I396" s="159">
        <f>ROUND(E396*H396,2)</f>
        <v>0</v>
      </c>
      <c r="J396" s="160">
        <v>12</v>
      </c>
      <c r="K396" s="159">
        <f>ROUND(E396*J396,2)</f>
        <v>2280.66</v>
      </c>
      <c r="L396" s="159">
        <v>15</v>
      </c>
      <c r="M396" s="159">
        <f>G396*(1+L396/100)</f>
        <v>0</v>
      </c>
      <c r="N396" s="159">
        <v>0</v>
      </c>
      <c r="O396" s="159">
        <f>ROUND(E396*N396,2)</f>
        <v>0</v>
      </c>
      <c r="P396" s="159">
        <v>0</v>
      </c>
      <c r="Q396" s="159">
        <f>ROUND(E396*P396,2)</f>
        <v>0</v>
      </c>
      <c r="R396" s="159"/>
      <c r="S396" s="159" t="s">
        <v>158</v>
      </c>
      <c r="T396" s="159" t="s">
        <v>143</v>
      </c>
      <c r="U396" s="159">
        <v>2.1000000000000001E-2</v>
      </c>
      <c r="V396" s="159">
        <f>ROUND(E396*U396,2)</f>
        <v>3.99</v>
      </c>
      <c r="W396" s="159"/>
      <c r="X396" s="159" t="s">
        <v>144</v>
      </c>
      <c r="Y396" s="150"/>
      <c r="Z396" s="150"/>
      <c r="AA396" s="150"/>
      <c r="AB396" s="150"/>
      <c r="AC396" s="150"/>
      <c r="AD396" s="150"/>
      <c r="AE396" s="150"/>
      <c r="AF396" s="150"/>
      <c r="AG396" s="150" t="s">
        <v>145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187" t="s">
        <v>192</v>
      </c>
      <c r="D397" s="161"/>
      <c r="E397" s="162">
        <v>33.6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147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187" t="s">
        <v>193</v>
      </c>
      <c r="D398" s="161"/>
      <c r="E398" s="162">
        <v>8.8000000000000007</v>
      </c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0"/>
      <c r="Z398" s="150"/>
      <c r="AA398" s="150"/>
      <c r="AB398" s="150"/>
      <c r="AC398" s="150"/>
      <c r="AD398" s="150"/>
      <c r="AE398" s="150"/>
      <c r="AF398" s="150"/>
      <c r="AG398" s="150" t="s">
        <v>147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187" t="s">
        <v>194</v>
      </c>
      <c r="D399" s="161"/>
      <c r="E399" s="162">
        <v>21.3</v>
      </c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147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187" t="s">
        <v>182</v>
      </c>
      <c r="D400" s="161"/>
      <c r="E400" s="162">
        <v>1.7549999999999999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147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187" t="s">
        <v>196</v>
      </c>
      <c r="D401" s="161"/>
      <c r="E401" s="162">
        <v>60.5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147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187" t="s">
        <v>198</v>
      </c>
      <c r="D402" s="161"/>
      <c r="E402" s="162">
        <v>64.099999999999994</v>
      </c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147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x14ac:dyDescent="0.2">
      <c r="A403" s="166" t="s">
        <v>139</v>
      </c>
      <c r="B403" s="167" t="s">
        <v>104</v>
      </c>
      <c r="C403" s="185" t="s">
        <v>105</v>
      </c>
      <c r="D403" s="168"/>
      <c r="E403" s="169"/>
      <c r="F403" s="170"/>
      <c r="G403" s="171">
        <f>SUMIF(AG404:AG409,"&lt;&gt;NOR",G404:G409)</f>
        <v>0</v>
      </c>
      <c r="H403" s="165"/>
      <c r="I403" s="165">
        <f>SUM(I404:I409)</f>
        <v>3369.68</v>
      </c>
      <c r="J403" s="165"/>
      <c r="K403" s="165">
        <f>SUM(K404:K409)</f>
        <v>2043.52</v>
      </c>
      <c r="L403" s="165"/>
      <c r="M403" s="165">
        <f>SUM(M404:M409)</f>
        <v>0</v>
      </c>
      <c r="N403" s="165"/>
      <c r="O403" s="165">
        <f>SUM(O404:O409)</f>
        <v>0.03</v>
      </c>
      <c r="P403" s="165"/>
      <c r="Q403" s="165">
        <f>SUM(Q404:Q409)</f>
        <v>0.12</v>
      </c>
      <c r="R403" s="165"/>
      <c r="S403" s="165"/>
      <c r="T403" s="165"/>
      <c r="U403" s="165"/>
      <c r="V403" s="165">
        <f>SUM(V404:V409)</f>
        <v>7.28</v>
      </c>
      <c r="W403" s="165"/>
      <c r="X403" s="165"/>
      <c r="AG403" t="s">
        <v>140</v>
      </c>
    </row>
    <row r="404" spans="1:60" outlineLevel="1" x14ac:dyDescent="0.2">
      <c r="A404" s="172">
        <v>130</v>
      </c>
      <c r="B404" s="173" t="s">
        <v>566</v>
      </c>
      <c r="C404" s="186" t="s">
        <v>567</v>
      </c>
      <c r="D404" s="174" t="s">
        <v>162</v>
      </c>
      <c r="E404" s="175">
        <v>7.8</v>
      </c>
      <c r="F404" s="176"/>
      <c r="G404" s="177">
        <f>ROUND(E404*F404,2)</f>
        <v>0</v>
      </c>
      <c r="H404" s="160">
        <v>0</v>
      </c>
      <c r="I404" s="159">
        <f>ROUND(E404*H404,2)</f>
        <v>0</v>
      </c>
      <c r="J404" s="160">
        <v>69</v>
      </c>
      <c r="K404" s="159">
        <f>ROUND(E404*J404,2)</f>
        <v>538.20000000000005</v>
      </c>
      <c r="L404" s="159">
        <v>15</v>
      </c>
      <c r="M404" s="159">
        <f>G404*(1+L404/100)</f>
        <v>0</v>
      </c>
      <c r="N404" s="159">
        <v>0</v>
      </c>
      <c r="O404" s="159">
        <f>ROUND(E404*N404,2)</f>
        <v>0</v>
      </c>
      <c r="P404" s="159">
        <v>1.6E-2</v>
      </c>
      <c r="Q404" s="159">
        <f>ROUND(E404*P404,2)</f>
        <v>0.12</v>
      </c>
      <c r="R404" s="159"/>
      <c r="S404" s="159" t="s">
        <v>158</v>
      </c>
      <c r="T404" s="159" t="s">
        <v>143</v>
      </c>
      <c r="U404" s="159">
        <v>0.63390000000000002</v>
      </c>
      <c r="V404" s="159">
        <f>ROUND(E404*U404,2)</f>
        <v>4.9400000000000004</v>
      </c>
      <c r="W404" s="159"/>
      <c r="X404" s="159" t="s">
        <v>144</v>
      </c>
      <c r="Y404" s="150"/>
      <c r="Z404" s="150"/>
      <c r="AA404" s="150"/>
      <c r="AB404" s="150"/>
      <c r="AC404" s="150"/>
      <c r="AD404" s="150"/>
      <c r="AE404" s="150"/>
      <c r="AF404" s="150"/>
      <c r="AG404" s="150" t="s">
        <v>145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187" t="s">
        <v>568</v>
      </c>
      <c r="D405" s="161"/>
      <c r="E405" s="162">
        <v>7.8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147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ht="22.5" outlineLevel="1" x14ac:dyDescent="0.2">
      <c r="A406" s="172">
        <v>131</v>
      </c>
      <c r="B406" s="173" t="s">
        <v>569</v>
      </c>
      <c r="C406" s="186" t="s">
        <v>570</v>
      </c>
      <c r="D406" s="174" t="s">
        <v>162</v>
      </c>
      <c r="E406" s="175">
        <v>7.8</v>
      </c>
      <c r="F406" s="176"/>
      <c r="G406" s="177">
        <f>ROUND(E406*F406,2)</f>
        <v>0</v>
      </c>
      <c r="H406" s="160">
        <v>432.01</v>
      </c>
      <c r="I406" s="159">
        <f>ROUND(E406*H406,2)</f>
        <v>3369.68</v>
      </c>
      <c r="J406" s="160">
        <v>192.99</v>
      </c>
      <c r="K406" s="159">
        <f>ROUND(E406*J406,2)</f>
        <v>1505.32</v>
      </c>
      <c r="L406" s="159">
        <v>15</v>
      </c>
      <c r="M406" s="159">
        <f>G406*(1+L406/100)</f>
        <v>0</v>
      </c>
      <c r="N406" s="159">
        <v>3.82E-3</v>
      </c>
      <c r="O406" s="159">
        <f>ROUND(E406*N406,2)</f>
        <v>0.03</v>
      </c>
      <c r="P406" s="159">
        <v>0</v>
      </c>
      <c r="Q406" s="159">
        <f>ROUND(E406*P406,2)</f>
        <v>0</v>
      </c>
      <c r="R406" s="159"/>
      <c r="S406" s="159" t="s">
        <v>158</v>
      </c>
      <c r="T406" s="159" t="s">
        <v>143</v>
      </c>
      <c r="U406" s="159">
        <v>0.3</v>
      </c>
      <c r="V406" s="159">
        <f>ROUND(E406*U406,2)</f>
        <v>2.34</v>
      </c>
      <c r="W406" s="159"/>
      <c r="X406" s="159" t="s">
        <v>144</v>
      </c>
      <c r="Y406" s="150"/>
      <c r="Z406" s="150"/>
      <c r="AA406" s="150"/>
      <c r="AB406" s="150"/>
      <c r="AC406" s="150"/>
      <c r="AD406" s="150"/>
      <c r="AE406" s="150"/>
      <c r="AF406" s="150"/>
      <c r="AG406" s="150" t="s">
        <v>145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ht="22.5" outlineLevel="1" x14ac:dyDescent="0.2">
      <c r="A407" s="157"/>
      <c r="B407" s="158"/>
      <c r="C407" s="187" t="s">
        <v>571</v>
      </c>
      <c r="D407" s="161"/>
      <c r="E407" s="162">
        <v>7.8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147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187" t="s">
        <v>572</v>
      </c>
      <c r="D408" s="161"/>
      <c r="E408" s="162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147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87" t="s">
        <v>573</v>
      </c>
      <c r="D409" s="161"/>
      <c r="E409" s="162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147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x14ac:dyDescent="0.2">
      <c r="A410" s="166" t="s">
        <v>139</v>
      </c>
      <c r="B410" s="167" t="s">
        <v>106</v>
      </c>
      <c r="C410" s="185" t="s">
        <v>107</v>
      </c>
      <c r="D410" s="168"/>
      <c r="E410" s="169"/>
      <c r="F410" s="170"/>
      <c r="G410" s="171">
        <f>SUMIF(AG411:AG440,"&lt;&gt;NOR",G411:G440)</f>
        <v>0</v>
      </c>
      <c r="H410" s="165"/>
      <c r="I410" s="165">
        <f>SUM(I411:I440)</f>
        <v>18557</v>
      </c>
      <c r="J410" s="165"/>
      <c r="K410" s="165">
        <f>SUM(K411:K440)</f>
        <v>8967</v>
      </c>
      <c r="L410" s="165"/>
      <c r="M410" s="165">
        <f>SUM(M411:M440)</f>
        <v>0</v>
      </c>
      <c r="N410" s="165"/>
      <c r="O410" s="165">
        <f>SUM(O411:O440)</f>
        <v>0</v>
      </c>
      <c r="P410" s="165"/>
      <c r="Q410" s="165">
        <f>SUM(Q411:Q440)</f>
        <v>0</v>
      </c>
      <c r="R410" s="165"/>
      <c r="S410" s="165"/>
      <c r="T410" s="165"/>
      <c r="U410" s="165"/>
      <c r="V410" s="165">
        <f>SUM(V411:V440)</f>
        <v>9.74</v>
      </c>
      <c r="W410" s="165"/>
      <c r="X410" s="165"/>
      <c r="AG410" t="s">
        <v>140</v>
      </c>
    </row>
    <row r="411" spans="1:60" outlineLevel="1" x14ac:dyDescent="0.2">
      <c r="A411" s="172">
        <v>132</v>
      </c>
      <c r="B411" s="173" t="s">
        <v>574</v>
      </c>
      <c r="C411" s="186" t="s">
        <v>575</v>
      </c>
      <c r="D411" s="174" t="s">
        <v>576</v>
      </c>
      <c r="E411" s="175">
        <v>8</v>
      </c>
      <c r="F411" s="176"/>
      <c r="G411" s="177">
        <f>ROUND(E411*F411,2)</f>
        <v>0</v>
      </c>
      <c r="H411" s="160">
        <v>0</v>
      </c>
      <c r="I411" s="159">
        <f>ROUND(E411*H411,2)</f>
        <v>0</v>
      </c>
      <c r="J411" s="160">
        <v>450</v>
      </c>
      <c r="K411" s="159">
        <f>ROUND(E411*J411,2)</f>
        <v>3600</v>
      </c>
      <c r="L411" s="159">
        <v>15</v>
      </c>
      <c r="M411" s="159">
        <f>G411*(1+L411/100)</f>
        <v>0</v>
      </c>
      <c r="N411" s="159">
        <v>0</v>
      </c>
      <c r="O411" s="159">
        <f>ROUND(E411*N411,2)</f>
        <v>0</v>
      </c>
      <c r="P411" s="159">
        <v>0</v>
      </c>
      <c r="Q411" s="159">
        <f>ROUND(E411*P411,2)</f>
        <v>0</v>
      </c>
      <c r="R411" s="159"/>
      <c r="S411" s="159" t="s">
        <v>158</v>
      </c>
      <c r="T411" s="159" t="s">
        <v>143</v>
      </c>
      <c r="U411" s="159">
        <v>1</v>
      </c>
      <c r="V411" s="159">
        <f>ROUND(E411*U411,2)</f>
        <v>8</v>
      </c>
      <c r="W411" s="159"/>
      <c r="X411" s="159" t="s">
        <v>144</v>
      </c>
      <c r="Y411" s="150"/>
      <c r="Z411" s="150"/>
      <c r="AA411" s="150"/>
      <c r="AB411" s="150"/>
      <c r="AC411" s="150"/>
      <c r="AD411" s="150"/>
      <c r="AE411" s="150"/>
      <c r="AF411" s="150"/>
      <c r="AG411" s="150" t="s">
        <v>145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87" t="s">
        <v>577</v>
      </c>
      <c r="D412" s="161"/>
      <c r="E412" s="162">
        <v>8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147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ht="22.5" outlineLevel="1" x14ac:dyDescent="0.2">
      <c r="A413" s="157"/>
      <c r="B413" s="158"/>
      <c r="C413" s="187" t="s">
        <v>578</v>
      </c>
      <c r="D413" s="161"/>
      <c r="E413" s="162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147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ht="22.5" outlineLevel="1" x14ac:dyDescent="0.2">
      <c r="A414" s="157"/>
      <c r="B414" s="158"/>
      <c r="C414" s="187" t="s">
        <v>579</v>
      </c>
      <c r="D414" s="161"/>
      <c r="E414" s="162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147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72">
        <v>133</v>
      </c>
      <c r="B415" s="173" t="s">
        <v>580</v>
      </c>
      <c r="C415" s="186" t="s">
        <v>581</v>
      </c>
      <c r="D415" s="174" t="s">
        <v>157</v>
      </c>
      <c r="E415" s="175">
        <v>1</v>
      </c>
      <c r="F415" s="176"/>
      <c r="G415" s="177">
        <f>ROUND(E415*F415,2)</f>
        <v>0</v>
      </c>
      <c r="H415" s="160">
        <v>0</v>
      </c>
      <c r="I415" s="159">
        <f>ROUND(E415*H415,2)</f>
        <v>0</v>
      </c>
      <c r="J415" s="160">
        <v>3302</v>
      </c>
      <c r="K415" s="159">
        <f>ROUND(E415*J415,2)</f>
        <v>3302</v>
      </c>
      <c r="L415" s="159">
        <v>15</v>
      </c>
      <c r="M415" s="159">
        <f>G415*(1+L415/100)</f>
        <v>0</v>
      </c>
      <c r="N415" s="159">
        <v>0</v>
      </c>
      <c r="O415" s="159">
        <f>ROUND(E415*N415,2)</f>
        <v>0</v>
      </c>
      <c r="P415" s="159">
        <v>0</v>
      </c>
      <c r="Q415" s="159">
        <f>ROUND(E415*P415,2)</f>
        <v>0</v>
      </c>
      <c r="R415" s="159"/>
      <c r="S415" s="159" t="s">
        <v>158</v>
      </c>
      <c r="T415" s="159" t="s">
        <v>143</v>
      </c>
      <c r="U415" s="159">
        <v>1</v>
      </c>
      <c r="V415" s="159">
        <f>ROUND(E415*U415,2)</f>
        <v>1</v>
      </c>
      <c r="W415" s="159"/>
      <c r="X415" s="159" t="s">
        <v>144</v>
      </c>
      <c r="Y415" s="150"/>
      <c r="Z415" s="150"/>
      <c r="AA415" s="150"/>
      <c r="AB415" s="150"/>
      <c r="AC415" s="150"/>
      <c r="AD415" s="150"/>
      <c r="AE415" s="150"/>
      <c r="AF415" s="150"/>
      <c r="AG415" s="150" t="s">
        <v>145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187" t="s">
        <v>582</v>
      </c>
      <c r="D416" s="161"/>
      <c r="E416" s="162">
        <v>1</v>
      </c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147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ht="22.5" outlineLevel="1" x14ac:dyDescent="0.2">
      <c r="A417" s="172">
        <v>134</v>
      </c>
      <c r="B417" s="173" t="s">
        <v>583</v>
      </c>
      <c r="C417" s="186" t="s">
        <v>584</v>
      </c>
      <c r="D417" s="174" t="s">
        <v>157</v>
      </c>
      <c r="E417" s="175">
        <v>1</v>
      </c>
      <c r="F417" s="176"/>
      <c r="G417" s="177">
        <f>ROUND(E417*F417,2)</f>
        <v>0</v>
      </c>
      <c r="H417" s="160">
        <v>0</v>
      </c>
      <c r="I417" s="159">
        <f>ROUND(E417*H417,2)</f>
        <v>0</v>
      </c>
      <c r="J417" s="160">
        <v>1110</v>
      </c>
      <c r="K417" s="159">
        <f>ROUND(E417*J417,2)</f>
        <v>1110</v>
      </c>
      <c r="L417" s="159">
        <v>15</v>
      </c>
      <c r="M417" s="159">
        <f>G417*(1+L417/100)</f>
        <v>0</v>
      </c>
      <c r="N417" s="159">
        <v>0</v>
      </c>
      <c r="O417" s="159">
        <f>ROUND(E417*N417,2)</f>
        <v>0</v>
      </c>
      <c r="P417" s="159">
        <v>0</v>
      </c>
      <c r="Q417" s="159">
        <f>ROUND(E417*P417,2)</f>
        <v>0</v>
      </c>
      <c r="R417" s="159"/>
      <c r="S417" s="159" t="s">
        <v>142</v>
      </c>
      <c r="T417" s="159" t="s">
        <v>143</v>
      </c>
      <c r="U417" s="159">
        <v>0.36199999999999999</v>
      </c>
      <c r="V417" s="159">
        <f>ROUND(E417*U417,2)</f>
        <v>0.36</v>
      </c>
      <c r="W417" s="159"/>
      <c r="X417" s="159" t="s">
        <v>144</v>
      </c>
      <c r="Y417" s="150"/>
      <c r="Z417" s="150"/>
      <c r="AA417" s="150"/>
      <c r="AB417" s="150"/>
      <c r="AC417" s="150"/>
      <c r="AD417" s="150"/>
      <c r="AE417" s="150"/>
      <c r="AF417" s="150"/>
      <c r="AG417" s="150" t="s">
        <v>145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187" t="s">
        <v>582</v>
      </c>
      <c r="D418" s="161"/>
      <c r="E418" s="162">
        <v>1</v>
      </c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147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ht="22.5" outlineLevel="1" x14ac:dyDescent="0.2">
      <c r="A419" s="172">
        <v>135</v>
      </c>
      <c r="B419" s="173" t="s">
        <v>585</v>
      </c>
      <c r="C419" s="186" t="s">
        <v>586</v>
      </c>
      <c r="D419" s="174" t="s">
        <v>157</v>
      </c>
      <c r="E419" s="175">
        <v>1</v>
      </c>
      <c r="F419" s="176"/>
      <c r="G419" s="177">
        <f>ROUND(E419*F419,2)</f>
        <v>0</v>
      </c>
      <c r="H419" s="160">
        <v>0</v>
      </c>
      <c r="I419" s="159">
        <f>ROUND(E419*H419,2)</f>
        <v>0</v>
      </c>
      <c r="J419" s="160">
        <v>955</v>
      </c>
      <c r="K419" s="159">
        <f>ROUND(E419*J419,2)</f>
        <v>955</v>
      </c>
      <c r="L419" s="159">
        <v>15</v>
      </c>
      <c r="M419" s="159">
        <f>G419*(1+L419/100)</f>
        <v>0</v>
      </c>
      <c r="N419" s="159">
        <v>0</v>
      </c>
      <c r="O419" s="159">
        <f>ROUND(E419*N419,2)</f>
        <v>0</v>
      </c>
      <c r="P419" s="159">
        <v>0</v>
      </c>
      <c r="Q419" s="159">
        <f>ROUND(E419*P419,2)</f>
        <v>0</v>
      </c>
      <c r="R419" s="159"/>
      <c r="S419" s="159" t="s">
        <v>142</v>
      </c>
      <c r="T419" s="159" t="s">
        <v>143</v>
      </c>
      <c r="U419" s="159">
        <v>0.38</v>
      </c>
      <c r="V419" s="159">
        <f>ROUND(E419*U419,2)</f>
        <v>0.38</v>
      </c>
      <c r="W419" s="159"/>
      <c r="X419" s="159" t="s">
        <v>144</v>
      </c>
      <c r="Y419" s="150"/>
      <c r="Z419" s="150"/>
      <c r="AA419" s="150"/>
      <c r="AB419" s="150"/>
      <c r="AC419" s="150"/>
      <c r="AD419" s="150"/>
      <c r="AE419" s="150"/>
      <c r="AF419" s="150"/>
      <c r="AG419" s="150" t="s">
        <v>145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ht="22.5" outlineLevel="1" x14ac:dyDescent="0.2">
      <c r="A420" s="157"/>
      <c r="B420" s="158"/>
      <c r="C420" s="187" t="s">
        <v>587</v>
      </c>
      <c r="D420" s="161"/>
      <c r="E420" s="162">
        <v>1</v>
      </c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147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ht="22.5" outlineLevel="1" x14ac:dyDescent="0.2">
      <c r="A421" s="157"/>
      <c r="B421" s="158"/>
      <c r="C421" s="187" t="s">
        <v>588</v>
      </c>
      <c r="D421" s="161"/>
      <c r="E421" s="162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147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187" t="s">
        <v>589</v>
      </c>
      <c r="D422" s="161"/>
      <c r="E422" s="162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0"/>
      <c r="Z422" s="150"/>
      <c r="AA422" s="150"/>
      <c r="AB422" s="150"/>
      <c r="AC422" s="150"/>
      <c r="AD422" s="150"/>
      <c r="AE422" s="150"/>
      <c r="AF422" s="150"/>
      <c r="AG422" s="150" t="s">
        <v>147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72">
        <v>136</v>
      </c>
      <c r="B423" s="173" t="s">
        <v>590</v>
      </c>
      <c r="C423" s="186" t="s">
        <v>591</v>
      </c>
      <c r="D423" s="174" t="s">
        <v>232</v>
      </c>
      <c r="E423" s="175">
        <v>1</v>
      </c>
      <c r="F423" s="176"/>
      <c r="G423" s="177">
        <f>ROUND(E423*F423,2)</f>
        <v>0</v>
      </c>
      <c r="H423" s="160">
        <v>1730</v>
      </c>
      <c r="I423" s="159">
        <f>ROUND(E423*H423,2)</f>
        <v>1730</v>
      </c>
      <c r="J423" s="160">
        <v>0</v>
      </c>
      <c r="K423" s="159">
        <f>ROUND(E423*J423,2)</f>
        <v>0</v>
      </c>
      <c r="L423" s="159">
        <v>15</v>
      </c>
      <c r="M423" s="159">
        <f>G423*(1+L423/100)</f>
        <v>0</v>
      </c>
      <c r="N423" s="159">
        <v>0</v>
      </c>
      <c r="O423" s="159">
        <f>ROUND(E423*N423,2)</f>
        <v>0</v>
      </c>
      <c r="P423" s="159">
        <v>0</v>
      </c>
      <c r="Q423" s="159">
        <f>ROUND(E423*P423,2)</f>
        <v>0</v>
      </c>
      <c r="R423" s="159"/>
      <c r="S423" s="159" t="s">
        <v>142</v>
      </c>
      <c r="T423" s="159" t="s">
        <v>143</v>
      </c>
      <c r="U423" s="159">
        <v>0</v>
      </c>
      <c r="V423" s="159">
        <f>ROUND(E423*U423,2)</f>
        <v>0</v>
      </c>
      <c r="W423" s="159"/>
      <c r="X423" s="159" t="s">
        <v>312</v>
      </c>
      <c r="Y423" s="150"/>
      <c r="Z423" s="150"/>
      <c r="AA423" s="150"/>
      <c r="AB423" s="150"/>
      <c r="AC423" s="150"/>
      <c r="AD423" s="150"/>
      <c r="AE423" s="150"/>
      <c r="AF423" s="150"/>
      <c r="AG423" s="150" t="s">
        <v>313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7"/>
      <c r="B424" s="158"/>
      <c r="C424" s="187" t="s">
        <v>582</v>
      </c>
      <c r="D424" s="161"/>
      <c r="E424" s="162">
        <v>1</v>
      </c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0"/>
      <c r="Z424" s="150"/>
      <c r="AA424" s="150"/>
      <c r="AB424" s="150"/>
      <c r="AC424" s="150"/>
      <c r="AD424" s="150"/>
      <c r="AE424" s="150"/>
      <c r="AF424" s="150"/>
      <c r="AG424" s="150" t="s">
        <v>147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72">
        <v>137</v>
      </c>
      <c r="B425" s="173" t="s">
        <v>592</v>
      </c>
      <c r="C425" s="186" t="s">
        <v>593</v>
      </c>
      <c r="D425" s="174" t="s">
        <v>157</v>
      </c>
      <c r="E425" s="175">
        <v>3</v>
      </c>
      <c r="F425" s="176"/>
      <c r="G425" s="177">
        <f>ROUND(E425*F425,2)</f>
        <v>0</v>
      </c>
      <c r="H425" s="160">
        <v>463</v>
      </c>
      <c r="I425" s="159">
        <f>ROUND(E425*H425,2)</f>
        <v>1389</v>
      </c>
      <c r="J425" s="160">
        <v>0</v>
      </c>
      <c r="K425" s="159">
        <f>ROUND(E425*J425,2)</f>
        <v>0</v>
      </c>
      <c r="L425" s="159">
        <v>15</v>
      </c>
      <c r="M425" s="159">
        <f>G425*(1+L425/100)</f>
        <v>0</v>
      </c>
      <c r="N425" s="159">
        <v>0</v>
      </c>
      <c r="O425" s="159">
        <f>ROUND(E425*N425,2)</f>
        <v>0</v>
      </c>
      <c r="P425" s="159">
        <v>0</v>
      </c>
      <c r="Q425" s="159">
        <f>ROUND(E425*P425,2)</f>
        <v>0</v>
      </c>
      <c r="R425" s="159"/>
      <c r="S425" s="159" t="s">
        <v>142</v>
      </c>
      <c r="T425" s="159" t="s">
        <v>143</v>
      </c>
      <c r="U425" s="159">
        <v>0</v>
      </c>
      <c r="V425" s="159">
        <f>ROUND(E425*U425,2)</f>
        <v>0</v>
      </c>
      <c r="W425" s="159"/>
      <c r="X425" s="159" t="s">
        <v>312</v>
      </c>
      <c r="Y425" s="150"/>
      <c r="Z425" s="150"/>
      <c r="AA425" s="150"/>
      <c r="AB425" s="150"/>
      <c r="AC425" s="150"/>
      <c r="AD425" s="150"/>
      <c r="AE425" s="150"/>
      <c r="AF425" s="150"/>
      <c r="AG425" s="150" t="s">
        <v>313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7"/>
      <c r="B426" s="158"/>
      <c r="C426" s="187" t="s">
        <v>594</v>
      </c>
      <c r="D426" s="161"/>
      <c r="E426" s="162">
        <v>3</v>
      </c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0"/>
      <c r="Z426" s="150"/>
      <c r="AA426" s="150"/>
      <c r="AB426" s="150"/>
      <c r="AC426" s="150"/>
      <c r="AD426" s="150"/>
      <c r="AE426" s="150"/>
      <c r="AF426" s="150"/>
      <c r="AG426" s="150" t="s">
        <v>147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72">
        <v>138</v>
      </c>
      <c r="B427" s="173" t="s">
        <v>595</v>
      </c>
      <c r="C427" s="186" t="s">
        <v>596</v>
      </c>
      <c r="D427" s="174" t="s">
        <v>157</v>
      </c>
      <c r="E427" s="175">
        <v>3</v>
      </c>
      <c r="F427" s="176"/>
      <c r="G427" s="177">
        <f>ROUND(E427*F427,2)</f>
        <v>0</v>
      </c>
      <c r="H427" s="160">
        <v>456</v>
      </c>
      <c r="I427" s="159">
        <f>ROUND(E427*H427,2)</f>
        <v>1368</v>
      </c>
      <c r="J427" s="160">
        <v>0</v>
      </c>
      <c r="K427" s="159">
        <f>ROUND(E427*J427,2)</f>
        <v>0</v>
      </c>
      <c r="L427" s="159">
        <v>15</v>
      </c>
      <c r="M427" s="159">
        <f>G427*(1+L427/100)</f>
        <v>0</v>
      </c>
      <c r="N427" s="159">
        <v>0</v>
      </c>
      <c r="O427" s="159">
        <f>ROUND(E427*N427,2)</f>
        <v>0</v>
      </c>
      <c r="P427" s="159">
        <v>0</v>
      </c>
      <c r="Q427" s="159">
        <f>ROUND(E427*P427,2)</f>
        <v>0</v>
      </c>
      <c r="R427" s="159"/>
      <c r="S427" s="159" t="s">
        <v>142</v>
      </c>
      <c r="T427" s="159" t="s">
        <v>143</v>
      </c>
      <c r="U427" s="159">
        <v>0</v>
      </c>
      <c r="V427" s="159">
        <f>ROUND(E427*U427,2)</f>
        <v>0</v>
      </c>
      <c r="W427" s="159"/>
      <c r="X427" s="159" t="s">
        <v>312</v>
      </c>
      <c r="Y427" s="150"/>
      <c r="Z427" s="150"/>
      <c r="AA427" s="150"/>
      <c r="AB427" s="150"/>
      <c r="AC427" s="150"/>
      <c r="AD427" s="150"/>
      <c r="AE427" s="150"/>
      <c r="AF427" s="150"/>
      <c r="AG427" s="150" t="s">
        <v>313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187" t="s">
        <v>594</v>
      </c>
      <c r="D428" s="161"/>
      <c r="E428" s="162">
        <v>3</v>
      </c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0"/>
      <c r="Z428" s="150"/>
      <c r="AA428" s="150"/>
      <c r="AB428" s="150"/>
      <c r="AC428" s="150"/>
      <c r="AD428" s="150"/>
      <c r="AE428" s="150"/>
      <c r="AF428" s="150"/>
      <c r="AG428" s="150" t="s">
        <v>147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72">
        <v>139</v>
      </c>
      <c r="B429" s="173" t="s">
        <v>597</v>
      </c>
      <c r="C429" s="186" t="s">
        <v>598</v>
      </c>
      <c r="D429" s="174" t="s">
        <v>157</v>
      </c>
      <c r="E429" s="175">
        <v>2</v>
      </c>
      <c r="F429" s="176"/>
      <c r="G429" s="177">
        <f>ROUND(E429*F429,2)</f>
        <v>0</v>
      </c>
      <c r="H429" s="160">
        <v>271</v>
      </c>
      <c r="I429" s="159">
        <f>ROUND(E429*H429,2)</f>
        <v>542</v>
      </c>
      <c r="J429" s="160">
        <v>0</v>
      </c>
      <c r="K429" s="159">
        <f>ROUND(E429*J429,2)</f>
        <v>0</v>
      </c>
      <c r="L429" s="159">
        <v>15</v>
      </c>
      <c r="M429" s="159">
        <f>G429*(1+L429/100)</f>
        <v>0</v>
      </c>
      <c r="N429" s="159">
        <v>1.0000000000000001E-5</v>
      </c>
      <c r="O429" s="159">
        <f>ROUND(E429*N429,2)</f>
        <v>0</v>
      </c>
      <c r="P429" s="159">
        <v>0</v>
      </c>
      <c r="Q429" s="159">
        <f>ROUND(E429*P429,2)</f>
        <v>0</v>
      </c>
      <c r="R429" s="159"/>
      <c r="S429" s="159" t="s">
        <v>142</v>
      </c>
      <c r="T429" s="159" t="s">
        <v>143</v>
      </c>
      <c r="U429" s="159">
        <v>0</v>
      </c>
      <c r="V429" s="159">
        <f>ROUND(E429*U429,2)</f>
        <v>0</v>
      </c>
      <c r="W429" s="159"/>
      <c r="X429" s="159" t="s">
        <v>312</v>
      </c>
      <c r="Y429" s="150"/>
      <c r="Z429" s="150"/>
      <c r="AA429" s="150"/>
      <c r="AB429" s="150"/>
      <c r="AC429" s="150"/>
      <c r="AD429" s="150"/>
      <c r="AE429" s="150"/>
      <c r="AF429" s="150"/>
      <c r="AG429" s="150" t="s">
        <v>313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187" t="s">
        <v>599</v>
      </c>
      <c r="D430" s="161"/>
      <c r="E430" s="162">
        <v>2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0"/>
      <c r="Z430" s="150"/>
      <c r="AA430" s="150"/>
      <c r="AB430" s="150"/>
      <c r="AC430" s="150"/>
      <c r="AD430" s="150"/>
      <c r="AE430" s="150"/>
      <c r="AF430" s="150"/>
      <c r="AG430" s="150" t="s">
        <v>147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72">
        <v>140</v>
      </c>
      <c r="B431" s="173" t="s">
        <v>600</v>
      </c>
      <c r="C431" s="186" t="s">
        <v>601</v>
      </c>
      <c r="D431" s="174" t="s">
        <v>157</v>
      </c>
      <c r="E431" s="175">
        <v>1</v>
      </c>
      <c r="F431" s="176"/>
      <c r="G431" s="177">
        <f>ROUND(E431*F431,2)</f>
        <v>0</v>
      </c>
      <c r="H431" s="160">
        <v>421</v>
      </c>
      <c r="I431" s="159">
        <f>ROUND(E431*H431,2)</f>
        <v>421</v>
      </c>
      <c r="J431" s="160">
        <v>0</v>
      </c>
      <c r="K431" s="159">
        <f>ROUND(E431*J431,2)</f>
        <v>0</v>
      </c>
      <c r="L431" s="159">
        <v>15</v>
      </c>
      <c r="M431" s="159">
        <f>G431*(1+L431/100)</f>
        <v>0</v>
      </c>
      <c r="N431" s="159">
        <v>0</v>
      </c>
      <c r="O431" s="159">
        <f>ROUND(E431*N431,2)</f>
        <v>0</v>
      </c>
      <c r="P431" s="159">
        <v>0</v>
      </c>
      <c r="Q431" s="159">
        <f>ROUND(E431*P431,2)</f>
        <v>0</v>
      </c>
      <c r="R431" s="159"/>
      <c r="S431" s="159" t="s">
        <v>142</v>
      </c>
      <c r="T431" s="159" t="s">
        <v>143</v>
      </c>
      <c r="U431" s="159">
        <v>0</v>
      </c>
      <c r="V431" s="159">
        <f>ROUND(E431*U431,2)</f>
        <v>0</v>
      </c>
      <c r="W431" s="159"/>
      <c r="X431" s="159" t="s">
        <v>312</v>
      </c>
      <c r="Y431" s="150"/>
      <c r="Z431" s="150"/>
      <c r="AA431" s="150"/>
      <c r="AB431" s="150"/>
      <c r="AC431" s="150"/>
      <c r="AD431" s="150"/>
      <c r="AE431" s="150"/>
      <c r="AF431" s="150"/>
      <c r="AG431" s="150" t="s">
        <v>313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187" t="s">
        <v>582</v>
      </c>
      <c r="D432" s="161"/>
      <c r="E432" s="162">
        <v>1</v>
      </c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0"/>
      <c r="Z432" s="150"/>
      <c r="AA432" s="150"/>
      <c r="AB432" s="150"/>
      <c r="AC432" s="150"/>
      <c r="AD432" s="150"/>
      <c r="AE432" s="150"/>
      <c r="AF432" s="150"/>
      <c r="AG432" s="150" t="s">
        <v>147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72">
        <v>141</v>
      </c>
      <c r="B433" s="173" t="s">
        <v>602</v>
      </c>
      <c r="C433" s="186" t="s">
        <v>603</v>
      </c>
      <c r="D433" s="174" t="s">
        <v>157</v>
      </c>
      <c r="E433" s="175">
        <v>11</v>
      </c>
      <c r="F433" s="176"/>
      <c r="G433" s="177">
        <f>ROUND(E433*F433,2)</f>
        <v>0</v>
      </c>
      <c r="H433" s="160">
        <v>451</v>
      </c>
      <c r="I433" s="159">
        <f>ROUND(E433*H433,2)</f>
        <v>4961</v>
      </c>
      <c r="J433" s="160">
        <v>0</v>
      </c>
      <c r="K433" s="159">
        <f>ROUND(E433*J433,2)</f>
        <v>0</v>
      </c>
      <c r="L433" s="159">
        <v>15</v>
      </c>
      <c r="M433" s="159">
        <f>G433*(1+L433/100)</f>
        <v>0</v>
      </c>
      <c r="N433" s="159">
        <v>0</v>
      </c>
      <c r="O433" s="159">
        <f>ROUND(E433*N433,2)</f>
        <v>0</v>
      </c>
      <c r="P433" s="159">
        <v>0</v>
      </c>
      <c r="Q433" s="159">
        <f>ROUND(E433*P433,2)</f>
        <v>0</v>
      </c>
      <c r="R433" s="159"/>
      <c r="S433" s="159" t="s">
        <v>142</v>
      </c>
      <c r="T433" s="159" t="s">
        <v>143</v>
      </c>
      <c r="U433" s="159">
        <v>0</v>
      </c>
      <c r="V433" s="159">
        <f>ROUND(E433*U433,2)</f>
        <v>0</v>
      </c>
      <c r="W433" s="159"/>
      <c r="X433" s="159" t="s">
        <v>312</v>
      </c>
      <c r="Y433" s="150"/>
      <c r="Z433" s="150"/>
      <c r="AA433" s="150"/>
      <c r="AB433" s="150"/>
      <c r="AC433" s="150"/>
      <c r="AD433" s="150"/>
      <c r="AE433" s="150"/>
      <c r="AF433" s="150"/>
      <c r="AG433" s="150" t="s">
        <v>313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187" t="s">
        <v>604</v>
      </c>
      <c r="D434" s="161"/>
      <c r="E434" s="162">
        <v>11</v>
      </c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0"/>
      <c r="Z434" s="150"/>
      <c r="AA434" s="150"/>
      <c r="AB434" s="150"/>
      <c r="AC434" s="150"/>
      <c r="AD434" s="150"/>
      <c r="AE434" s="150"/>
      <c r="AF434" s="150"/>
      <c r="AG434" s="150" t="s">
        <v>147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ht="22.5" outlineLevel="1" x14ac:dyDescent="0.2">
      <c r="A435" s="172">
        <v>142</v>
      </c>
      <c r="B435" s="173" t="s">
        <v>605</v>
      </c>
      <c r="C435" s="186" t="s">
        <v>606</v>
      </c>
      <c r="D435" s="174" t="s">
        <v>157</v>
      </c>
      <c r="E435" s="175">
        <v>2</v>
      </c>
      <c r="F435" s="176"/>
      <c r="G435" s="177">
        <f>ROUND(E435*F435,2)</f>
        <v>0</v>
      </c>
      <c r="H435" s="160">
        <v>1579</v>
      </c>
      <c r="I435" s="159">
        <f>ROUND(E435*H435,2)</f>
        <v>3158</v>
      </c>
      <c r="J435" s="160">
        <v>0</v>
      </c>
      <c r="K435" s="159">
        <f>ROUND(E435*J435,2)</f>
        <v>0</v>
      </c>
      <c r="L435" s="159">
        <v>15</v>
      </c>
      <c r="M435" s="159">
        <f>G435*(1+L435/100)</f>
        <v>0</v>
      </c>
      <c r="N435" s="159">
        <v>0</v>
      </c>
      <c r="O435" s="159">
        <f>ROUND(E435*N435,2)</f>
        <v>0</v>
      </c>
      <c r="P435" s="159">
        <v>0</v>
      </c>
      <c r="Q435" s="159">
        <f>ROUND(E435*P435,2)</f>
        <v>0</v>
      </c>
      <c r="R435" s="159"/>
      <c r="S435" s="159" t="s">
        <v>142</v>
      </c>
      <c r="T435" s="159" t="s">
        <v>143</v>
      </c>
      <c r="U435" s="159">
        <v>0</v>
      </c>
      <c r="V435" s="159">
        <f>ROUND(E435*U435,2)</f>
        <v>0</v>
      </c>
      <c r="W435" s="159"/>
      <c r="X435" s="159" t="s">
        <v>312</v>
      </c>
      <c r="Y435" s="150"/>
      <c r="Z435" s="150"/>
      <c r="AA435" s="150"/>
      <c r="AB435" s="150"/>
      <c r="AC435" s="150"/>
      <c r="AD435" s="150"/>
      <c r="AE435" s="150"/>
      <c r="AF435" s="150"/>
      <c r="AG435" s="150" t="s">
        <v>313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187" t="s">
        <v>599</v>
      </c>
      <c r="D436" s="161"/>
      <c r="E436" s="162">
        <v>2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0"/>
      <c r="Z436" s="150"/>
      <c r="AA436" s="150"/>
      <c r="AB436" s="150"/>
      <c r="AC436" s="150"/>
      <c r="AD436" s="150"/>
      <c r="AE436" s="150"/>
      <c r="AF436" s="150"/>
      <c r="AG436" s="150" t="s">
        <v>147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72">
        <v>143</v>
      </c>
      <c r="B437" s="173" t="s">
        <v>607</v>
      </c>
      <c r="C437" s="186" t="s">
        <v>608</v>
      </c>
      <c r="D437" s="174" t="s">
        <v>157</v>
      </c>
      <c r="E437" s="175">
        <v>2</v>
      </c>
      <c r="F437" s="176"/>
      <c r="G437" s="177">
        <f>ROUND(E437*F437,2)</f>
        <v>0</v>
      </c>
      <c r="H437" s="160">
        <v>1821</v>
      </c>
      <c r="I437" s="159">
        <f>ROUND(E437*H437,2)</f>
        <v>3642</v>
      </c>
      <c r="J437" s="160">
        <v>0</v>
      </c>
      <c r="K437" s="159">
        <f>ROUND(E437*J437,2)</f>
        <v>0</v>
      </c>
      <c r="L437" s="159">
        <v>15</v>
      </c>
      <c r="M437" s="159">
        <f>G437*(1+L437/100)</f>
        <v>0</v>
      </c>
      <c r="N437" s="159">
        <v>0</v>
      </c>
      <c r="O437" s="159">
        <f>ROUND(E437*N437,2)</f>
        <v>0</v>
      </c>
      <c r="P437" s="159">
        <v>0</v>
      </c>
      <c r="Q437" s="159">
        <f>ROUND(E437*P437,2)</f>
        <v>0</v>
      </c>
      <c r="R437" s="159"/>
      <c r="S437" s="159" t="s">
        <v>142</v>
      </c>
      <c r="T437" s="159" t="s">
        <v>143</v>
      </c>
      <c r="U437" s="159">
        <v>0</v>
      </c>
      <c r="V437" s="159">
        <f>ROUND(E437*U437,2)</f>
        <v>0</v>
      </c>
      <c r="W437" s="159"/>
      <c r="X437" s="159" t="s">
        <v>312</v>
      </c>
      <c r="Y437" s="150"/>
      <c r="Z437" s="150"/>
      <c r="AA437" s="150"/>
      <c r="AB437" s="150"/>
      <c r="AC437" s="150"/>
      <c r="AD437" s="150"/>
      <c r="AE437" s="150"/>
      <c r="AF437" s="150"/>
      <c r="AG437" s="150" t="s">
        <v>313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7"/>
      <c r="B438" s="158"/>
      <c r="C438" s="187" t="s">
        <v>599</v>
      </c>
      <c r="D438" s="161"/>
      <c r="E438" s="162">
        <v>2</v>
      </c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0"/>
      <c r="Z438" s="150"/>
      <c r="AA438" s="150"/>
      <c r="AB438" s="150"/>
      <c r="AC438" s="150"/>
      <c r="AD438" s="150"/>
      <c r="AE438" s="150"/>
      <c r="AF438" s="150"/>
      <c r="AG438" s="150" t="s">
        <v>147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ht="22.5" outlineLevel="1" x14ac:dyDescent="0.2">
      <c r="A439" s="172">
        <v>144</v>
      </c>
      <c r="B439" s="173" t="s">
        <v>609</v>
      </c>
      <c r="C439" s="186" t="s">
        <v>610</v>
      </c>
      <c r="D439" s="174" t="s">
        <v>157</v>
      </c>
      <c r="E439" s="175">
        <v>1</v>
      </c>
      <c r="F439" s="176"/>
      <c r="G439" s="177">
        <f>ROUND(E439*F439,2)</f>
        <v>0</v>
      </c>
      <c r="H439" s="160">
        <v>1346</v>
      </c>
      <c r="I439" s="159">
        <f>ROUND(E439*H439,2)</f>
        <v>1346</v>
      </c>
      <c r="J439" s="160">
        <v>0</v>
      </c>
      <c r="K439" s="159">
        <f>ROUND(E439*J439,2)</f>
        <v>0</v>
      </c>
      <c r="L439" s="159">
        <v>15</v>
      </c>
      <c r="M439" s="159">
        <f>G439*(1+L439/100)</f>
        <v>0</v>
      </c>
      <c r="N439" s="159">
        <v>0</v>
      </c>
      <c r="O439" s="159">
        <f>ROUND(E439*N439,2)</f>
        <v>0</v>
      </c>
      <c r="P439" s="159">
        <v>0</v>
      </c>
      <c r="Q439" s="159">
        <f>ROUND(E439*P439,2)</f>
        <v>0</v>
      </c>
      <c r="R439" s="159"/>
      <c r="S439" s="159" t="s">
        <v>142</v>
      </c>
      <c r="T439" s="159" t="s">
        <v>143</v>
      </c>
      <c r="U439" s="159">
        <v>0</v>
      </c>
      <c r="V439" s="159">
        <f>ROUND(E439*U439,2)</f>
        <v>0</v>
      </c>
      <c r="W439" s="159"/>
      <c r="X439" s="159" t="s">
        <v>312</v>
      </c>
      <c r="Y439" s="150"/>
      <c r="Z439" s="150"/>
      <c r="AA439" s="150"/>
      <c r="AB439" s="150"/>
      <c r="AC439" s="150"/>
      <c r="AD439" s="150"/>
      <c r="AE439" s="150"/>
      <c r="AF439" s="150"/>
      <c r="AG439" s="150" t="s">
        <v>313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187" t="s">
        <v>582</v>
      </c>
      <c r="D440" s="161"/>
      <c r="E440" s="162">
        <v>1</v>
      </c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0"/>
      <c r="Z440" s="150"/>
      <c r="AA440" s="150"/>
      <c r="AB440" s="150"/>
      <c r="AC440" s="150"/>
      <c r="AD440" s="150"/>
      <c r="AE440" s="150"/>
      <c r="AF440" s="150"/>
      <c r="AG440" s="150" t="s">
        <v>147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x14ac:dyDescent="0.2">
      <c r="A441" s="166" t="s">
        <v>139</v>
      </c>
      <c r="B441" s="167" t="s">
        <v>108</v>
      </c>
      <c r="C441" s="185" t="s">
        <v>109</v>
      </c>
      <c r="D441" s="168"/>
      <c r="E441" s="169"/>
      <c r="F441" s="170"/>
      <c r="G441" s="171">
        <f>SUMIF(AG442:AG449,"&lt;&gt;NOR",G442:G449)</f>
        <v>0</v>
      </c>
      <c r="H441" s="165"/>
      <c r="I441" s="165">
        <f>SUM(I442:I449)</f>
        <v>2326</v>
      </c>
      <c r="J441" s="165"/>
      <c r="K441" s="165">
        <f>SUM(K442:K449)</f>
        <v>920</v>
      </c>
      <c r="L441" s="165"/>
      <c r="M441" s="165">
        <f>SUM(M442:M449)</f>
        <v>0</v>
      </c>
      <c r="N441" s="165"/>
      <c r="O441" s="165">
        <f>SUM(O442:O449)</f>
        <v>0</v>
      </c>
      <c r="P441" s="165"/>
      <c r="Q441" s="165">
        <f>SUM(Q442:Q449)</f>
        <v>0</v>
      </c>
      <c r="R441" s="165"/>
      <c r="S441" s="165"/>
      <c r="T441" s="165"/>
      <c r="U441" s="165"/>
      <c r="V441" s="165">
        <f>SUM(V442:V449)</f>
        <v>0.45</v>
      </c>
      <c r="W441" s="165"/>
      <c r="X441" s="165"/>
      <c r="AG441" t="s">
        <v>140</v>
      </c>
    </row>
    <row r="442" spans="1:60" ht="22.5" outlineLevel="1" x14ac:dyDescent="0.2">
      <c r="A442" s="172">
        <v>145</v>
      </c>
      <c r="B442" s="173" t="s">
        <v>611</v>
      </c>
      <c r="C442" s="186" t="s">
        <v>612</v>
      </c>
      <c r="D442" s="174" t="s">
        <v>157</v>
      </c>
      <c r="E442" s="175">
        <v>1</v>
      </c>
      <c r="F442" s="176"/>
      <c r="G442" s="177">
        <f>ROUND(E442*F442,2)</f>
        <v>0</v>
      </c>
      <c r="H442" s="160">
        <v>0</v>
      </c>
      <c r="I442" s="159">
        <f>ROUND(E442*H442,2)</f>
        <v>0</v>
      </c>
      <c r="J442" s="160">
        <v>920</v>
      </c>
      <c r="K442" s="159">
        <f>ROUND(E442*J442,2)</f>
        <v>920</v>
      </c>
      <c r="L442" s="159">
        <v>15</v>
      </c>
      <c r="M442" s="159">
        <f>G442*(1+L442/100)</f>
        <v>0</v>
      </c>
      <c r="N442" s="159">
        <v>0</v>
      </c>
      <c r="O442" s="159">
        <f>ROUND(E442*N442,2)</f>
        <v>0</v>
      </c>
      <c r="P442" s="159">
        <v>0</v>
      </c>
      <c r="Q442" s="159">
        <f>ROUND(E442*P442,2)</f>
        <v>0</v>
      </c>
      <c r="R442" s="159"/>
      <c r="S442" s="159" t="s">
        <v>142</v>
      </c>
      <c r="T442" s="159" t="s">
        <v>143</v>
      </c>
      <c r="U442" s="159">
        <v>0.44650000000000001</v>
      </c>
      <c r="V442" s="159">
        <f>ROUND(E442*U442,2)</f>
        <v>0.45</v>
      </c>
      <c r="W442" s="159"/>
      <c r="X442" s="159" t="s">
        <v>144</v>
      </c>
      <c r="Y442" s="150"/>
      <c r="Z442" s="150"/>
      <c r="AA442" s="150"/>
      <c r="AB442" s="150"/>
      <c r="AC442" s="150"/>
      <c r="AD442" s="150"/>
      <c r="AE442" s="150"/>
      <c r="AF442" s="150"/>
      <c r="AG442" s="150" t="s">
        <v>145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7"/>
      <c r="B443" s="158"/>
      <c r="C443" s="187" t="s">
        <v>582</v>
      </c>
      <c r="D443" s="161"/>
      <c r="E443" s="162">
        <v>1</v>
      </c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0"/>
      <c r="Z443" s="150"/>
      <c r="AA443" s="150"/>
      <c r="AB443" s="150"/>
      <c r="AC443" s="150"/>
      <c r="AD443" s="150"/>
      <c r="AE443" s="150"/>
      <c r="AF443" s="150"/>
      <c r="AG443" s="150" t="s">
        <v>147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72">
        <v>146</v>
      </c>
      <c r="B444" s="173" t="s">
        <v>613</v>
      </c>
      <c r="C444" s="186" t="s">
        <v>614</v>
      </c>
      <c r="D444" s="174" t="s">
        <v>157</v>
      </c>
      <c r="E444" s="175">
        <v>2</v>
      </c>
      <c r="F444" s="176"/>
      <c r="G444" s="177">
        <f>ROUND(E444*F444,2)</f>
        <v>0</v>
      </c>
      <c r="H444" s="160">
        <v>449</v>
      </c>
      <c r="I444" s="159">
        <f>ROUND(E444*H444,2)</f>
        <v>898</v>
      </c>
      <c r="J444" s="160">
        <v>0</v>
      </c>
      <c r="K444" s="159">
        <f>ROUND(E444*J444,2)</f>
        <v>0</v>
      </c>
      <c r="L444" s="159">
        <v>15</v>
      </c>
      <c r="M444" s="159">
        <f>G444*(1+L444/100)</f>
        <v>0</v>
      </c>
      <c r="N444" s="159">
        <v>0</v>
      </c>
      <c r="O444" s="159">
        <f>ROUND(E444*N444,2)</f>
        <v>0</v>
      </c>
      <c r="P444" s="159">
        <v>0</v>
      </c>
      <c r="Q444" s="159">
        <f>ROUND(E444*P444,2)</f>
        <v>0</v>
      </c>
      <c r="R444" s="159"/>
      <c r="S444" s="159" t="s">
        <v>142</v>
      </c>
      <c r="T444" s="159" t="s">
        <v>143</v>
      </c>
      <c r="U444" s="159">
        <v>0</v>
      </c>
      <c r="V444" s="159">
        <f>ROUND(E444*U444,2)</f>
        <v>0</v>
      </c>
      <c r="W444" s="159"/>
      <c r="X444" s="159" t="s">
        <v>312</v>
      </c>
      <c r="Y444" s="150"/>
      <c r="Z444" s="150"/>
      <c r="AA444" s="150"/>
      <c r="AB444" s="150"/>
      <c r="AC444" s="150"/>
      <c r="AD444" s="150"/>
      <c r="AE444" s="150"/>
      <c r="AF444" s="150"/>
      <c r="AG444" s="150" t="s">
        <v>313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187" t="s">
        <v>599</v>
      </c>
      <c r="D445" s="161"/>
      <c r="E445" s="162">
        <v>2</v>
      </c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147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72">
        <v>147</v>
      </c>
      <c r="B446" s="173" t="s">
        <v>615</v>
      </c>
      <c r="C446" s="186" t="s">
        <v>616</v>
      </c>
      <c r="D446" s="174" t="s">
        <v>157</v>
      </c>
      <c r="E446" s="175">
        <v>3</v>
      </c>
      <c r="F446" s="176"/>
      <c r="G446" s="177">
        <f>ROUND(E446*F446,2)</f>
        <v>0</v>
      </c>
      <c r="H446" s="160">
        <v>341</v>
      </c>
      <c r="I446" s="159">
        <f>ROUND(E446*H446,2)</f>
        <v>1023</v>
      </c>
      <c r="J446" s="160">
        <v>0</v>
      </c>
      <c r="K446" s="159">
        <f>ROUND(E446*J446,2)</f>
        <v>0</v>
      </c>
      <c r="L446" s="159">
        <v>15</v>
      </c>
      <c r="M446" s="159">
        <f>G446*(1+L446/100)</f>
        <v>0</v>
      </c>
      <c r="N446" s="159">
        <v>0</v>
      </c>
      <c r="O446" s="159">
        <f>ROUND(E446*N446,2)</f>
        <v>0</v>
      </c>
      <c r="P446" s="159">
        <v>0</v>
      </c>
      <c r="Q446" s="159">
        <f>ROUND(E446*P446,2)</f>
        <v>0</v>
      </c>
      <c r="R446" s="159"/>
      <c r="S446" s="159" t="s">
        <v>142</v>
      </c>
      <c r="T446" s="159" t="s">
        <v>143</v>
      </c>
      <c r="U446" s="159">
        <v>0</v>
      </c>
      <c r="V446" s="159">
        <f>ROUND(E446*U446,2)</f>
        <v>0</v>
      </c>
      <c r="W446" s="159"/>
      <c r="X446" s="159" t="s">
        <v>312</v>
      </c>
      <c r="Y446" s="150"/>
      <c r="Z446" s="150"/>
      <c r="AA446" s="150"/>
      <c r="AB446" s="150"/>
      <c r="AC446" s="150"/>
      <c r="AD446" s="150"/>
      <c r="AE446" s="150"/>
      <c r="AF446" s="150"/>
      <c r="AG446" s="150" t="s">
        <v>313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187" t="s">
        <v>594</v>
      </c>
      <c r="D447" s="161"/>
      <c r="E447" s="162">
        <v>3</v>
      </c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147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72">
        <v>148</v>
      </c>
      <c r="B448" s="173" t="s">
        <v>617</v>
      </c>
      <c r="C448" s="186" t="s">
        <v>618</v>
      </c>
      <c r="D448" s="174" t="s">
        <v>157</v>
      </c>
      <c r="E448" s="175">
        <v>1</v>
      </c>
      <c r="F448" s="176"/>
      <c r="G448" s="177">
        <f>ROUND(E448*F448,2)</f>
        <v>0</v>
      </c>
      <c r="H448" s="160">
        <v>405</v>
      </c>
      <c r="I448" s="159">
        <f>ROUND(E448*H448,2)</f>
        <v>405</v>
      </c>
      <c r="J448" s="160">
        <v>0</v>
      </c>
      <c r="K448" s="159">
        <f>ROUND(E448*J448,2)</f>
        <v>0</v>
      </c>
      <c r="L448" s="159">
        <v>15</v>
      </c>
      <c r="M448" s="159">
        <f>G448*(1+L448/100)</f>
        <v>0</v>
      </c>
      <c r="N448" s="159">
        <v>0</v>
      </c>
      <c r="O448" s="159">
        <f>ROUND(E448*N448,2)</f>
        <v>0</v>
      </c>
      <c r="P448" s="159">
        <v>0</v>
      </c>
      <c r="Q448" s="159">
        <f>ROUND(E448*P448,2)</f>
        <v>0</v>
      </c>
      <c r="R448" s="159"/>
      <c r="S448" s="159" t="s">
        <v>142</v>
      </c>
      <c r="T448" s="159" t="s">
        <v>143</v>
      </c>
      <c r="U448" s="159">
        <v>0</v>
      </c>
      <c r="V448" s="159">
        <f>ROUND(E448*U448,2)</f>
        <v>0</v>
      </c>
      <c r="W448" s="159"/>
      <c r="X448" s="159" t="s">
        <v>312</v>
      </c>
      <c r="Y448" s="150"/>
      <c r="Z448" s="150"/>
      <c r="AA448" s="150"/>
      <c r="AB448" s="150"/>
      <c r="AC448" s="150"/>
      <c r="AD448" s="150"/>
      <c r="AE448" s="150"/>
      <c r="AF448" s="150"/>
      <c r="AG448" s="150" t="s">
        <v>313</v>
      </c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187" t="s">
        <v>582</v>
      </c>
      <c r="D449" s="161"/>
      <c r="E449" s="162">
        <v>1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0"/>
      <c r="Z449" s="150"/>
      <c r="AA449" s="150"/>
      <c r="AB449" s="150"/>
      <c r="AC449" s="150"/>
      <c r="AD449" s="150"/>
      <c r="AE449" s="150"/>
      <c r="AF449" s="150"/>
      <c r="AG449" s="150" t="s">
        <v>147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x14ac:dyDescent="0.2">
      <c r="A450" s="166" t="s">
        <v>139</v>
      </c>
      <c r="B450" s="167" t="s">
        <v>110</v>
      </c>
      <c r="C450" s="185" t="s">
        <v>73</v>
      </c>
      <c r="D450" s="168"/>
      <c r="E450" s="169"/>
      <c r="F450" s="170"/>
      <c r="G450" s="171">
        <f>SUMIF(AG451:AG457,"&lt;&gt;NOR",G451:G457)</f>
        <v>0</v>
      </c>
      <c r="H450" s="165"/>
      <c r="I450" s="165">
        <f>SUM(I451:I457)</f>
        <v>0</v>
      </c>
      <c r="J450" s="165"/>
      <c r="K450" s="165">
        <f>SUM(K451:K457)</f>
        <v>15535.96</v>
      </c>
      <c r="L450" s="165"/>
      <c r="M450" s="165">
        <f>SUM(M451:M457)</f>
        <v>0</v>
      </c>
      <c r="N450" s="165"/>
      <c r="O450" s="165">
        <f>SUM(O451:O457)</f>
        <v>0</v>
      </c>
      <c r="P450" s="165"/>
      <c r="Q450" s="165">
        <f>SUM(Q451:Q457)</f>
        <v>0</v>
      </c>
      <c r="R450" s="165"/>
      <c r="S450" s="165"/>
      <c r="T450" s="165"/>
      <c r="U450" s="165"/>
      <c r="V450" s="165">
        <f>SUM(V451:V457)</f>
        <v>21.61</v>
      </c>
      <c r="W450" s="165"/>
      <c r="X450" s="165"/>
      <c r="AG450" t="s">
        <v>140</v>
      </c>
    </row>
    <row r="451" spans="1:60" outlineLevel="1" x14ac:dyDescent="0.2">
      <c r="A451" s="178">
        <v>149</v>
      </c>
      <c r="B451" s="179" t="s">
        <v>619</v>
      </c>
      <c r="C451" s="188" t="s">
        <v>620</v>
      </c>
      <c r="D451" s="180" t="s">
        <v>271</v>
      </c>
      <c r="E451" s="181">
        <v>4.5320799999999997</v>
      </c>
      <c r="F451" s="182"/>
      <c r="G451" s="183">
        <f t="shared" ref="G451:G457" si="7">ROUND(E451*F451,2)</f>
        <v>0</v>
      </c>
      <c r="H451" s="160">
        <v>0</v>
      </c>
      <c r="I451" s="159">
        <f t="shared" ref="I451:I457" si="8">ROUND(E451*H451,2)</f>
        <v>0</v>
      </c>
      <c r="J451" s="160">
        <v>194</v>
      </c>
      <c r="K451" s="159">
        <f t="shared" ref="K451:K457" si="9">ROUND(E451*J451,2)</f>
        <v>879.22</v>
      </c>
      <c r="L451" s="159">
        <v>15</v>
      </c>
      <c r="M451" s="159">
        <f t="shared" ref="M451:M457" si="10">G451*(1+L451/100)</f>
        <v>0</v>
      </c>
      <c r="N451" s="159">
        <v>0</v>
      </c>
      <c r="O451" s="159">
        <f t="shared" ref="O451:O457" si="11">ROUND(E451*N451,2)</f>
        <v>0</v>
      </c>
      <c r="P451" s="159">
        <v>0</v>
      </c>
      <c r="Q451" s="159">
        <f t="shared" ref="Q451:Q457" si="12">ROUND(E451*P451,2)</f>
        <v>0</v>
      </c>
      <c r="R451" s="159"/>
      <c r="S451" s="159" t="s">
        <v>158</v>
      </c>
      <c r="T451" s="159" t="s">
        <v>143</v>
      </c>
      <c r="U451" s="159">
        <v>0.27700000000000002</v>
      </c>
      <c r="V451" s="159">
        <f t="shared" ref="V451:V457" si="13">ROUND(E451*U451,2)</f>
        <v>1.26</v>
      </c>
      <c r="W451" s="159"/>
      <c r="X451" s="159" t="s">
        <v>621</v>
      </c>
      <c r="Y451" s="150"/>
      <c r="Z451" s="150"/>
      <c r="AA451" s="150"/>
      <c r="AB451" s="150"/>
      <c r="AC451" s="150"/>
      <c r="AD451" s="150"/>
      <c r="AE451" s="150"/>
      <c r="AF451" s="150"/>
      <c r="AG451" s="150" t="s">
        <v>622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78">
        <v>150</v>
      </c>
      <c r="B452" s="179" t="s">
        <v>623</v>
      </c>
      <c r="C452" s="188" t="s">
        <v>624</v>
      </c>
      <c r="D452" s="180" t="s">
        <v>271</v>
      </c>
      <c r="E452" s="181">
        <v>4.5320799999999997</v>
      </c>
      <c r="F452" s="182"/>
      <c r="G452" s="183">
        <f t="shared" si="7"/>
        <v>0</v>
      </c>
      <c r="H452" s="160">
        <v>0</v>
      </c>
      <c r="I452" s="159">
        <f t="shared" si="8"/>
        <v>0</v>
      </c>
      <c r="J452" s="160">
        <v>784</v>
      </c>
      <c r="K452" s="159">
        <f t="shared" si="9"/>
        <v>3553.15</v>
      </c>
      <c r="L452" s="159">
        <v>15</v>
      </c>
      <c r="M452" s="159">
        <f t="shared" si="10"/>
        <v>0</v>
      </c>
      <c r="N452" s="159">
        <v>0</v>
      </c>
      <c r="O452" s="159">
        <f t="shared" si="11"/>
        <v>0</v>
      </c>
      <c r="P452" s="159">
        <v>0</v>
      </c>
      <c r="Q452" s="159">
        <f t="shared" si="12"/>
        <v>0</v>
      </c>
      <c r="R452" s="159"/>
      <c r="S452" s="159" t="s">
        <v>158</v>
      </c>
      <c r="T452" s="159" t="s">
        <v>143</v>
      </c>
      <c r="U452" s="159">
        <v>2.0089999999999999</v>
      </c>
      <c r="V452" s="159">
        <f t="shared" si="13"/>
        <v>9.1</v>
      </c>
      <c r="W452" s="159"/>
      <c r="X452" s="159" t="s">
        <v>621</v>
      </c>
      <c r="Y452" s="150"/>
      <c r="Z452" s="150"/>
      <c r="AA452" s="150"/>
      <c r="AB452" s="150"/>
      <c r="AC452" s="150"/>
      <c r="AD452" s="150"/>
      <c r="AE452" s="150"/>
      <c r="AF452" s="150"/>
      <c r="AG452" s="150" t="s">
        <v>622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78">
        <v>151</v>
      </c>
      <c r="B453" s="179" t="s">
        <v>625</v>
      </c>
      <c r="C453" s="188" t="s">
        <v>626</v>
      </c>
      <c r="D453" s="180" t="s">
        <v>271</v>
      </c>
      <c r="E453" s="181">
        <v>4.5320799999999997</v>
      </c>
      <c r="F453" s="182"/>
      <c r="G453" s="183">
        <f t="shared" si="7"/>
        <v>0</v>
      </c>
      <c r="H453" s="160">
        <v>0</v>
      </c>
      <c r="I453" s="159">
        <f t="shared" si="8"/>
        <v>0</v>
      </c>
      <c r="J453" s="160">
        <v>270</v>
      </c>
      <c r="K453" s="159">
        <f t="shared" si="9"/>
        <v>1223.6600000000001</v>
      </c>
      <c r="L453" s="159">
        <v>15</v>
      </c>
      <c r="M453" s="159">
        <f t="shared" si="10"/>
        <v>0</v>
      </c>
      <c r="N453" s="159">
        <v>0</v>
      </c>
      <c r="O453" s="159">
        <f t="shared" si="11"/>
        <v>0</v>
      </c>
      <c r="P453" s="159">
        <v>0</v>
      </c>
      <c r="Q453" s="159">
        <f t="shared" si="12"/>
        <v>0</v>
      </c>
      <c r="R453" s="159"/>
      <c r="S453" s="159" t="s">
        <v>158</v>
      </c>
      <c r="T453" s="159" t="s">
        <v>143</v>
      </c>
      <c r="U453" s="159">
        <v>0.49</v>
      </c>
      <c r="V453" s="159">
        <f t="shared" si="13"/>
        <v>2.2200000000000002</v>
      </c>
      <c r="W453" s="159"/>
      <c r="X453" s="159" t="s">
        <v>621</v>
      </c>
      <c r="Y453" s="150"/>
      <c r="Z453" s="150"/>
      <c r="AA453" s="150"/>
      <c r="AB453" s="150"/>
      <c r="AC453" s="150"/>
      <c r="AD453" s="150"/>
      <c r="AE453" s="150"/>
      <c r="AF453" s="150"/>
      <c r="AG453" s="150" t="s">
        <v>622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ht="22.5" outlineLevel="1" x14ac:dyDescent="0.2">
      <c r="A454" s="178">
        <v>152</v>
      </c>
      <c r="B454" s="179" t="s">
        <v>627</v>
      </c>
      <c r="C454" s="188" t="s">
        <v>628</v>
      </c>
      <c r="D454" s="180" t="s">
        <v>271</v>
      </c>
      <c r="E454" s="181">
        <v>126.89818</v>
      </c>
      <c r="F454" s="182"/>
      <c r="G454" s="183">
        <f t="shared" si="7"/>
        <v>0</v>
      </c>
      <c r="H454" s="160">
        <v>0</v>
      </c>
      <c r="I454" s="159">
        <f t="shared" si="8"/>
        <v>0</v>
      </c>
      <c r="J454" s="160">
        <v>18</v>
      </c>
      <c r="K454" s="159">
        <f t="shared" si="9"/>
        <v>2284.17</v>
      </c>
      <c r="L454" s="159">
        <v>15</v>
      </c>
      <c r="M454" s="159">
        <f t="shared" si="10"/>
        <v>0</v>
      </c>
      <c r="N454" s="159">
        <v>0</v>
      </c>
      <c r="O454" s="159">
        <f t="shared" si="11"/>
        <v>0</v>
      </c>
      <c r="P454" s="159">
        <v>0</v>
      </c>
      <c r="Q454" s="159">
        <f t="shared" si="12"/>
        <v>0</v>
      </c>
      <c r="R454" s="159"/>
      <c r="S454" s="159" t="s">
        <v>158</v>
      </c>
      <c r="T454" s="159" t="s">
        <v>143</v>
      </c>
      <c r="U454" s="159">
        <v>0</v>
      </c>
      <c r="V454" s="159">
        <f t="shared" si="13"/>
        <v>0</v>
      </c>
      <c r="W454" s="159"/>
      <c r="X454" s="159" t="s">
        <v>621</v>
      </c>
      <c r="Y454" s="150"/>
      <c r="Z454" s="150"/>
      <c r="AA454" s="150"/>
      <c r="AB454" s="150"/>
      <c r="AC454" s="150"/>
      <c r="AD454" s="150"/>
      <c r="AE454" s="150"/>
      <c r="AF454" s="150"/>
      <c r="AG454" s="150" t="s">
        <v>622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78">
        <v>153</v>
      </c>
      <c r="B455" s="179" t="s">
        <v>629</v>
      </c>
      <c r="C455" s="188" t="s">
        <v>630</v>
      </c>
      <c r="D455" s="180" t="s">
        <v>271</v>
      </c>
      <c r="E455" s="181">
        <v>4.5320799999999997</v>
      </c>
      <c r="F455" s="182"/>
      <c r="G455" s="183">
        <f t="shared" si="7"/>
        <v>0</v>
      </c>
      <c r="H455" s="160">
        <v>0</v>
      </c>
      <c r="I455" s="159">
        <f t="shared" si="8"/>
        <v>0</v>
      </c>
      <c r="J455" s="160">
        <v>346</v>
      </c>
      <c r="K455" s="159">
        <f t="shared" si="9"/>
        <v>1568.1</v>
      </c>
      <c r="L455" s="159">
        <v>15</v>
      </c>
      <c r="M455" s="159">
        <f t="shared" si="10"/>
        <v>0</v>
      </c>
      <c r="N455" s="159">
        <v>0</v>
      </c>
      <c r="O455" s="159">
        <f t="shared" si="11"/>
        <v>0</v>
      </c>
      <c r="P455" s="159">
        <v>0</v>
      </c>
      <c r="Q455" s="159">
        <f t="shared" si="12"/>
        <v>0</v>
      </c>
      <c r="R455" s="159"/>
      <c r="S455" s="159" t="s">
        <v>158</v>
      </c>
      <c r="T455" s="159" t="s">
        <v>143</v>
      </c>
      <c r="U455" s="159">
        <v>0.94199999999999995</v>
      </c>
      <c r="V455" s="159">
        <f t="shared" si="13"/>
        <v>4.2699999999999996</v>
      </c>
      <c r="W455" s="159"/>
      <c r="X455" s="159" t="s">
        <v>621</v>
      </c>
      <c r="Y455" s="150"/>
      <c r="Z455" s="150"/>
      <c r="AA455" s="150"/>
      <c r="AB455" s="150"/>
      <c r="AC455" s="150"/>
      <c r="AD455" s="150"/>
      <c r="AE455" s="150"/>
      <c r="AF455" s="150"/>
      <c r="AG455" s="150" t="s">
        <v>622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78">
        <v>154</v>
      </c>
      <c r="B456" s="179" t="s">
        <v>631</v>
      </c>
      <c r="C456" s="188" t="s">
        <v>632</v>
      </c>
      <c r="D456" s="180" t="s">
        <v>271</v>
      </c>
      <c r="E456" s="181">
        <v>45.320779999999999</v>
      </c>
      <c r="F456" s="182"/>
      <c r="G456" s="183">
        <f t="shared" si="7"/>
        <v>0</v>
      </c>
      <c r="H456" s="160">
        <v>0</v>
      </c>
      <c r="I456" s="159">
        <f t="shared" si="8"/>
        <v>0</v>
      </c>
      <c r="J456" s="160">
        <v>43</v>
      </c>
      <c r="K456" s="159">
        <f t="shared" si="9"/>
        <v>1948.79</v>
      </c>
      <c r="L456" s="159">
        <v>15</v>
      </c>
      <c r="M456" s="159">
        <f t="shared" si="10"/>
        <v>0</v>
      </c>
      <c r="N456" s="159">
        <v>0</v>
      </c>
      <c r="O456" s="159">
        <f t="shared" si="11"/>
        <v>0</v>
      </c>
      <c r="P456" s="159">
        <v>0</v>
      </c>
      <c r="Q456" s="159">
        <f t="shared" si="12"/>
        <v>0</v>
      </c>
      <c r="R456" s="159"/>
      <c r="S456" s="159" t="s">
        <v>158</v>
      </c>
      <c r="T456" s="159" t="s">
        <v>143</v>
      </c>
      <c r="U456" s="159">
        <v>0.105</v>
      </c>
      <c r="V456" s="159">
        <f t="shared" si="13"/>
        <v>4.76</v>
      </c>
      <c r="W456" s="159"/>
      <c r="X456" s="159" t="s">
        <v>621</v>
      </c>
      <c r="Y456" s="150"/>
      <c r="Z456" s="150"/>
      <c r="AA456" s="150"/>
      <c r="AB456" s="150"/>
      <c r="AC456" s="150"/>
      <c r="AD456" s="150"/>
      <c r="AE456" s="150"/>
      <c r="AF456" s="150"/>
      <c r="AG456" s="150" t="s">
        <v>622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78">
        <v>155</v>
      </c>
      <c r="B457" s="179" t="s">
        <v>633</v>
      </c>
      <c r="C457" s="188" t="s">
        <v>634</v>
      </c>
      <c r="D457" s="180" t="s">
        <v>271</v>
      </c>
      <c r="E457" s="181">
        <v>4.5320799999999997</v>
      </c>
      <c r="F457" s="182"/>
      <c r="G457" s="183">
        <f t="shared" si="7"/>
        <v>0</v>
      </c>
      <c r="H457" s="160">
        <v>0</v>
      </c>
      <c r="I457" s="159">
        <f t="shared" si="8"/>
        <v>0</v>
      </c>
      <c r="J457" s="160">
        <v>900</v>
      </c>
      <c r="K457" s="159">
        <f t="shared" si="9"/>
        <v>4078.87</v>
      </c>
      <c r="L457" s="159">
        <v>15</v>
      </c>
      <c r="M457" s="159">
        <f t="shared" si="10"/>
        <v>0</v>
      </c>
      <c r="N457" s="159">
        <v>0</v>
      </c>
      <c r="O457" s="159">
        <f t="shared" si="11"/>
        <v>0</v>
      </c>
      <c r="P457" s="159">
        <v>0</v>
      </c>
      <c r="Q457" s="159">
        <f t="shared" si="12"/>
        <v>0</v>
      </c>
      <c r="R457" s="159"/>
      <c r="S457" s="159" t="s">
        <v>635</v>
      </c>
      <c r="T457" s="159" t="s">
        <v>143</v>
      </c>
      <c r="U457" s="159">
        <v>0</v>
      </c>
      <c r="V457" s="159">
        <f t="shared" si="13"/>
        <v>0</v>
      </c>
      <c r="W457" s="159"/>
      <c r="X457" s="159" t="s">
        <v>621</v>
      </c>
      <c r="Y457" s="150"/>
      <c r="Z457" s="150"/>
      <c r="AA457" s="150"/>
      <c r="AB457" s="150"/>
      <c r="AC457" s="150"/>
      <c r="AD457" s="150"/>
      <c r="AE457" s="150"/>
      <c r="AF457" s="150"/>
      <c r="AG457" s="150" t="s">
        <v>622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x14ac:dyDescent="0.2">
      <c r="A458" s="166" t="s">
        <v>139</v>
      </c>
      <c r="B458" s="167" t="s">
        <v>112</v>
      </c>
      <c r="C458" s="185" t="s">
        <v>29</v>
      </c>
      <c r="D458" s="168"/>
      <c r="E458" s="169"/>
      <c r="F458" s="170"/>
      <c r="G458" s="171">
        <f>SUMIF(AG459:AG462,"&lt;&gt;NOR",G459:G462)</f>
        <v>0</v>
      </c>
      <c r="H458" s="165"/>
      <c r="I458" s="165">
        <f>SUM(I459:I462)</f>
        <v>0</v>
      </c>
      <c r="J458" s="165"/>
      <c r="K458" s="165">
        <f>SUM(K459:K462)</f>
        <v>5000</v>
      </c>
      <c r="L458" s="165"/>
      <c r="M458" s="165">
        <f>SUM(M459:M462)</f>
        <v>0</v>
      </c>
      <c r="N458" s="165"/>
      <c r="O458" s="165">
        <f>SUM(O459:O462)</f>
        <v>0</v>
      </c>
      <c r="P458" s="165"/>
      <c r="Q458" s="165">
        <f>SUM(Q459:Q462)</f>
        <v>0</v>
      </c>
      <c r="R458" s="165"/>
      <c r="S458" s="165"/>
      <c r="T458" s="165"/>
      <c r="U458" s="165"/>
      <c r="V458" s="165">
        <f>SUM(V459:V462)</f>
        <v>0</v>
      </c>
      <c r="W458" s="165"/>
      <c r="X458" s="165"/>
      <c r="AG458" t="s">
        <v>140</v>
      </c>
    </row>
    <row r="459" spans="1:60" outlineLevel="1" x14ac:dyDescent="0.2">
      <c r="A459" s="172">
        <v>156</v>
      </c>
      <c r="B459" s="173" t="s">
        <v>636</v>
      </c>
      <c r="C459" s="186" t="s">
        <v>637</v>
      </c>
      <c r="D459" s="174" t="s">
        <v>638</v>
      </c>
      <c r="E459" s="175">
        <v>1</v>
      </c>
      <c r="F459" s="176"/>
      <c r="G459" s="177">
        <f>ROUND(E459*F459,2)</f>
        <v>0</v>
      </c>
      <c r="H459" s="160">
        <v>0</v>
      </c>
      <c r="I459" s="159">
        <f>ROUND(E459*H459,2)</f>
        <v>0</v>
      </c>
      <c r="J459" s="160">
        <v>3000</v>
      </c>
      <c r="K459" s="159">
        <f>ROUND(E459*J459,2)</f>
        <v>3000</v>
      </c>
      <c r="L459" s="159">
        <v>15</v>
      </c>
      <c r="M459" s="159">
        <f>G459*(1+L459/100)</f>
        <v>0</v>
      </c>
      <c r="N459" s="159">
        <v>0</v>
      </c>
      <c r="O459" s="159">
        <f>ROUND(E459*N459,2)</f>
        <v>0</v>
      </c>
      <c r="P459" s="159">
        <v>0</v>
      </c>
      <c r="Q459" s="159">
        <f>ROUND(E459*P459,2)</f>
        <v>0</v>
      </c>
      <c r="R459" s="159"/>
      <c r="S459" s="159" t="s">
        <v>158</v>
      </c>
      <c r="T459" s="159" t="s">
        <v>143</v>
      </c>
      <c r="U459" s="159">
        <v>0</v>
      </c>
      <c r="V459" s="159">
        <f>ROUND(E459*U459,2)</f>
        <v>0</v>
      </c>
      <c r="W459" s="159"/>
      <c r="X459" s="159" t="s">
        <v>639</v>
      </c>
      <c r="Y459" s="150"/>
      <c r="Z459" s="150"/>
      <c r="AA459" s="150"/>
      <c r="AB459" s="150"/>
      <c r="AC459" s="150"/>
      <c r="AD459" s="150"/>
      <c r="AE459" s="150"/>
      <c r="AF459" s="150"/>
      <c r="AG459" s="150" t="s">
        <v>640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187" t="s">
        <v>641</v>
      </c>
      <c r="D460" s="161"/>
      <c r="E460" s="162">
        <v>1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0"/>
      <c r="Z460" s="150"/>
      <c r="AA460" s="150"/>
      <c r="AB460" s="150"/>
      <c r="AC460" s="150"/>
      <c r="AD460" s="150"/>
      <c r="AE460" s="150"/>
      <c r="AF460" s="150"/>
      <c r="AG460" s="150" t="s">
        <v>147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187" t="s">
        <v>642</v>
      </c>
      <c r="D461" s="161"/>
      <c r="E461" s="162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0"/>
      <c r="Z461" s="150"/>
      <c r="AA461" s="150"/>
      <c r="AB461" s="150"/>
      <c r="AC461" s="150"/>
      <c r="AD461" s="150"/>
      <c r="AE461" s="150"/>
      <c r="AF461" s="150"/>
      <c r="AG461" s="150" t="s">
        <v>147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78">
        <v>157</v>
      </c>
      <c r="B462" s="179" t="s">
        <v>643</v>
      </c>
      <c r="C462" s="188" t="s">
        <v>644</v>
      </c>
      <c r="D462" s="180" t="s">
        <v>638</v>
      </c>
      <c r="E462" s="181">
        <v>1</v>
      </c>
      <c r="F462" s="182"/>
      <c r="G462" s="183">
        <f>ROUND(E462*F462,2)</f>
        <v>0</v>
      </c>
      <c r="H462" s="160">
        <v>0</v>
      </c>
      <c r="I462" s="159">
        <f>ROUND(E462*H462,2)</f>
        <v>0</v>
      </c>
      <c r="J462" s="160">
        <v>2000</v>
      </c>
      <c r="K462" s="159">
        <f>ROUND(E462*J462,2)</f>
        <v>2000</v>
      </c>
      <c r="L462" s="159">
        <v>15</v>
      </c>
      <c r="M462" s="159">
        <f>G462*(1+L462/100)</f>
        <v>0</v>
      </c>
      <c r="N462" s="159">
        <v>0</v>
      </c>
      <c r="O462" s="159">
        <f>ROUND(E462*N462,2)</f>
        <v>0</v>
      </c>
      <c r="P462" s="159">
        <v>0</v>
      </c>
      <c r="Q462" s="159">
        <f>ROUND(E462*P462,2)</f>
        <v>0</v>
      </c>
      <c r="R462" s="159"/>
      <c r="S462" s="159" t="s">
        <v>158</v>
      </c>
      <c r="T462" s="159" t="s">
        <v>143</v>
      </c>
      <c r="U462" s="159">
        <v>0</v>
      </c>
      <c r="V462" s="159">
        <f>ROUND(E462*U462,2)</f>
        <v>0</v>
      </c>
      <c r="W462" s="159"/>
      <c r="X462" s="159" t="s">
        <v>639</v>
      </c>
      <c r="Y462" s="150"/>
      <c r="Z462" s="150"/>
      <c r="AA462" s="150"/>
      <c r="AB462" s="150"/>
      <c r="AC462" s="150"/>
      <c r="AD462" s="150"/>
      <c r="AE462" s="150"/>
      <c r="AF462" s="150"/>
      <c r="AG462" s="150" t="s">
        <v>640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x14ac:dyDescent="0.2">
      <c r="A463" s="166" t="s">
        <v>139</v>
      </c>
      <c r="B463" s="167" t="s">
        <v>113</v>
      </c>
      <c r="C463" s="185" t="s">
        <v>30</v>
      </c>
      <c r="D463" s="168"/>
      <c r="E463" s="169"/>
      <c r="F463" s="170"/>
      <c r="G463" s="171">
        <f>SUMIF(AG464:AG466,"&lt;&gt;NOR",G464:G466)</f>
        <v>0</v>
      </c>
      <c r="H463" s="165"/>
      <c r="I463" s="165">
        <f>SUM(I464:I466)</f>
        <v>0</v>
      </c>
      <c r="J463" s="165"/>
      <c r="K463" s="165">
        <f>SUM(K464:K466)</f>
        <v>3700</v>
      </c>
      <c r="L463" s="165"/>
      <c r="M463" s="165">
        <f>SUM(M464:M466)</f>
        <v>0</v>
      </c>
      <c r="N463" s="165"/>
      <c r="O463" s="165">
        <f>SUM(O464:O466)</f>
        <v>0</v>
      </c>
      <c r="P463" s="165"/>
      <c r="Q463" s="165">
        <f>SUM(Q464:Q466)</f>
        <v>0</v>
      </c>
      <c r="R463" s="165"/>
      <c r="S463" s="165"/>
      <c r="T463" s="165"/>
      <c r="U463" s="165"/>
      <c r="V463" s="165">
        <f>SUM(V464:V466)</f>
        <v>0</v>
      </c>
      <c r="W463" s="165"/>
      <c r="X463" s="165"/>
      <c r="AG463" t="s">
        <v>140</v>
      </c>
    </row>
    <row r="464" spans="1:60" outlineLevel="1" x14ac:dyDescent="0.2">
      <c r="A464" s="178">
        <v>158</v>
      </c>
      <c r="B464" s="179" t="s">
        <v>645</v>
      </c>
      <c r="C464" s="188" t="s">
        <v>646</v>
      </c>
      <c r="D464" s="180" t="s">
        <v>638</v>
      </c>
      <c r="E464" s="181">
        <v>1</v>
      </c>
      <c r="F464" s="182"/>
      <c r="G464" s="183">
        <f>ROUND(E464*F464,2)</f>
        <v>0</v>
      </c>
      <c r="H464" s="160">
        <v>0</v>
      </c>
      <c r="I464" s="159">
        <f>ROUND(E464*H464,2)</f>
        <v>0</v>
      </c>
      <c r="J464" s="160">
        <v>1500</v>
      </c>
      <c r="K464" s="159">
        <f>ROUND(E464*J464,2)</f>
        <v>1500</v>
      </c>
      <c r="L464" s="159">
        <v>15</v>
      </c>
      <c r="M464" s="159">
        <f>G464*(1+L464/100)</f>
        <v>0</v>
      </c>
      <c r="N464" s="159">
        <v>0</v>
      </c>
      <c r="O464" s="159">
        <f>ROUND(E464*N464,2)</f>
        <v>0</v>
      </c>
      <c r="P464" s="159">
        <v>0</v>
      </c>
      <c r="Q464" s="159">
        <f>ROUND(E464*P464,2)</f>
        <v>0</v>
      </c>
      <c r="R464" s="159"/>
      <c r="S464" s="159" t="s">
        <v>158</v>
      </c>
      <c r="T464" s="159" t="s">
        <v>143</v>
      </c>
      <c r="U464" s="159">
        <v>0</v>
      </c>
      <c r="V464" s="159">
        <f>ROUND(E464*U464,2)</f>
        <v>0</v>
      </c>
      <c r="W464" s="159"/>
      <c r="X464" s="159" t="s">
        <v>639</v>
      </c>
      <c r="Y464" s="150"/>
      <c r="Z464" s="150"/>
      <c r="AA464" s="150"/>
      <c r="AB464" s="150"/>
      <c r="AC464" s="150"/>
      <c r="AD464" s="150"/>
      <c r="AE464" s="150"/>
      <c r="AF464" s="150"/>
      <c r="AG464" s="150" t="s">
        <v>640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78">
        <v>159</v>
      </c>
      <c r="B465" s="179" t="s">
        <v>647</v>
      </c>
      <c r="C465" s="188" t="s">
        <v>648</v>
      </c>
      <c r="D465" s="180" t="s">
        <v>638</v>
      </c>
      <c r="E465" s="181">
        <v>1</v>
      </c>
      <c r="F465" s="182"/>
      <c r="G465" s="183">
        <f>ROUND(E465*F465,2)</f>
        <v>0</v>
      </c>
      <c r="H465" s="160">
        <v>0</v>
      </c>
      <c r="I465" s="159">
        <f>ROUND(E465*H465,2)</f>
        <v>0</v>
      </c>
      <c r="J465" s="160">
        <v>200</v>
      </c>
      <c r="K465" s="159">
        <f>ROUND(E465*J465,2)</f>
        <v>200</v>
      </c>
      <c r="L465" s="159">
        <v>15</v>
      </c>
      <c r="M465" s="159">
        <f>G465*(1+L465/100)</f>
        <v>0</v>
      </c>
      <c r="N465" s="159">
        <v>0</v>
      </c>
      <c r="O465" s="159">
        <f>ROUND(E465*N465,2)</f>
        <v>0</v>
      </c>
      <c r="P465" s="159">
        <v>0</v>
      </c>
      <c r="Q465" s="159">
        <f>ROUND(E465*P465,2)</f>
        <v>0</v>
      </c>
      <c r="R465" s="159"/>
      <c r="S465" s="159" t="s">
        <v>142</v>
      </c>
      <c r="T465" s="159" t="s">
        <v>143</v>
      </c>
      <c r="U465" s="159">
        <v>0</v>
      </c>
      <c r="V465" s="159">
        <f>ROUND(E465*U465,2)</f>
        <v>0</v>
      </c>
      <c r="W465" s="159"/>
      <c r="X465" s="159" t="s">
        <v>639</v>
      </c>
      <c r="Y465" s="150"/>
      <c r="Z465" s="150"/>
      <c r="AA465" s="150"/>
      <c r="AB465" s="150"/>
      <c r="AC465" s="150"/>
      <c r="AD465" s="150"/>
      <c r="AE465" s="150"/>
      <c r="AF465" s="150"/>
      <c r="AG465" s="150" t="s">
        <v>640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ht="22.5" outlineLevel="1" x14ac:dyDescent="0.2">
      <c r="A466" s="172">
        <v>160</v>
      </c>
      <c r="B466" s="173" t="s">
        <v>649</v>
      </c>
      <c r="C466" s="186" t="s">
        <v>650</v>
      </c>
      <c r="D466" s="174" t="s">
        <v>638</v>
      </c>
      <c r="E466" s="175">
        <v>1</v>
      </c>
      <c r="F466" s="176"/>
      <c r="G466" s="177">
        <f>ROUND(E466*F466,2)</f>
        <v>0</v>
      </c>
      <c r="H466" s="160">
        <v>0</v>
      </c>
      <c r="I466" s="159">
        <f>ROUND(E466*H466,2)</f>
        <v>0</v>
      </c>
      <c r="J466" s="160">
        <v>2000</v>
      </c>
      <c r="K466" s="159">
        <f>ROUND(E466*J466,2)</f>
        <v>2000</v>
      </c>
      <c r="L466" s="159">
        <v>15</v>
      </c>
      <c r="M466" s="159">
        <f>G466*(1+L466/100)</f>
        <v>0</v>
      </c>
      <c r="N466" s="159">
        <v>0</v>
      </c>
      <c r="O466" s="159">
        <f>ROUND(E466*N466,2)</f>
        <v>0</v>
      </c>
      <c r="P466" s="159">
        <v>0</v>
      </c>
      <c r="Q466" s="159">
        <f>ROUND(E466*P466,2)</f>
        <v>0</v>
      </c>
      <c r="R466" s="159"/>
      <c r="S466" s="159" t="s">
        <v>142</v>
      </c>
      <c r="T466" s="159" t="s">
        <v>143</v>
      </c>
      <c r="U466" s="159">
        <v>0</v>
      </c>
      <c r="V466" s="159">
        <f>ROUND(E466*U466,2)</f>
        <v>0</v>
      </c>
      <c r="W466" s="159"/>
      <c r="X466" s="159" t="s">
        <v>639</v>
      </c>
      <c r="Y466" s="150"/>
      <c r="Z466" s="150"/>
      <c r="AA466" s="150"/>
      <c r="AB466" s="150"/>
      <c r="AC466" s="150"/>
      <c r="AD466" s="150"/>
      <c r="AE466" s="150"/>
      <c r="AF466" s="150"/>
      <c r="AG466" s="150" t="s">
        <v>640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x14ac:dyDescent="0.2">
      <c r="A467" s="3"/>
      <c r="B467" s="4"/>
      <c r="C467" s="191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AE467">
        <v>15</v>
      </c>
      <c r="AF467">
        <v>21</v>
      </c>
      <c r="AG467" t="s">
        <v>126</v>
      </c>
    </row>
    <row r="468" spans="1:60" x14ac:dyDescent="0.2">
      <c r="A468" s="153"/>
      <c r="B468" s="154" t="s">
        <v>31</v>
      </c>
      <c r="C468" s="192"/>
      <c r="D468" s="155"/>
      <c r="E468" s="156"/>
      <c r="F468" s="156"/>
      <c r="G468" s="184">
        <f>G8+G18+G23+G33+G56+G63+G72+G78+G88+G95+G111+G113+G115+G125+G164+G168+G179+G186+G196+G205+G262+G272+G283+G327+G346+G357+G403+G410+G441+G450+G458+G463</f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AE468">
        <f>SUMIF(L7:L466,AE467,G7:G466)</f>
        <v>0</v>
      </c>
      <c r="AF468">
        <f>SUMIF(L7:L466,AF467,G7:G466)</f>
        <v>0</v>
      </c>
      <c r="AG468" t="s">
        <v>651</v>
      </c>
    </row>
    <row r="469" spans="1:60" x14ac:dyDescent="0.2">
      <c r="A469" s="3"/>
      <c r="B469" s="4"/>
      <c r="C469" s="191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60" x14ac:dyDescent="0.2">
      <c r="A470" s="3"/>
      <c r="B470" s="4"/>
      <c r="C470" s="191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60" x14ac:dyDescent="0.2">
      <c r="A471" s="263" t="s">
        <v>652</v>
      </c>
      <c r="B471" s="263"/>
      <c r="C471" s="264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60" x14ac:dyDescent="0.2">
      <c r="A472" s="244"/>
      <c r="B472" s="245"/>
      <c r="C472" s="246"/>
      <c r="D472" s="245"/>
      <c r="E472" s="245"/>
      <c r="F472" s="245"/>
      <c r="G472" s="24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AG472" t="s">
        <v>653</v>
      </c>
    </row>
    <row r="473" spans="1:60" x14ac:dyDescent="0.2">
      <c r="A473" s="248"/>
      <c r="B473" s="249"/>
      <c r="C473" s="250"/>
      <c r="D473" s="249"/>
      <c r="E473" s="249"/>
      <c r="F473" s="249"/>
      <c r="G473" s="25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60" x14ac:dyDescent="0.2">
      <c r="A474" s="248"/>
      <c r="B474" s="249"/>
      <c r="C474" s="250"/>
      <c r="D474" s="249"/>
      <c r="E474" s="249"/>
      <c r="F474" s="249"/>
      <c r="G474" s="25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60" x14ac:dyDescent="0.2">
      <c r="A475" s="248"/>
      <c r="B475" s="249"/>
      <c r="C475" s="250"/>
      <c r="D475" s="249"/>
      <c r="E475" s="249"/>
      <c r="F475" s="249"/>
      <c r="G475" s="25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60" x14ac:dyDescent="0.2">
      <c r="A476" s="252"/>
      <c r="B476" s="253"/>
      <c r="C476" s="254"/>
      <c r="D476" s="253"/>
      <c r="E476" s="253"/>
      <c r="F476" s="253"/>
      <c r="G476" s="25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60" x14ac:dyDescent="0.2">
      <c r="A477" s="3"/>
      <c r="B477" s="4"/>
      <c r="C477" s="191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60" x14ac:dyDescent="0.2">
      <c r="C478" s="193"/>
      <c r="D478" s="10"/>
      <c r="AG478" t="s">
        <v>654</v>
      </c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72:G476"/>
    <mergeCell ref="A1:G1"/>
    <mergeCell ref="C2:G2"/>
    <mergeCell ref="C3:G3"/>
    <mergeCell ref="C4:G4"/>
    <mergeCell ref="A471:C47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44</vt:i4>
      </vt:variant>
    </vt:vector>
  </HeadingPairs>
  <TitlesOfParts>
    <vt:vector size="47" baseType="lpstr">
      <vt:lpstr>Stavba</vt:lpstr>
      <vt:lpstr>VzorPolozky</vt:lpstr>
      <vt:lpstr>Rozpočet</vt:lpstr>
      <vt:lpstr>Stavba!CelkemDPHVypocet</vt:lpstr>
      <vt:lpstr>CenaCelkem</vt:lpstr>
      <vt:lpstr>CenaCelkemBezDPH</vt:lpstr>
      <vt:lpstr>Stavba!CenaCelkemVypocet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nazevobjektu</vt:lpstr>
      <vt:lpstr>Stavba!NazevStavby</vt:lpstr>
      <vt:lpstr>NazevStavebnihoRozpoctu</vt:lpstr>
      <vt:lpstr>Rozpočet!Názvy_tisku</vt:lpstr>
      <vt:lpstr>oadresa</vt:lpstr>
      <vt:lpstr>Stavba!Objednatel</vt:lpstr>
      <vt:lpstr>Stavba!Objekt</vt:lpstr>
      <vt:lpstr>Rozpočet!Oblast_tisku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Doma</cp:lastModifiedBy>
  <cp:lastPrinted>2019-03-19T12:27:02Z</cp:lastPrinted>
  <dcterms:created xsi:type="dcterms:W3CDTF">2009-04-08T07:15:50Z</dcterms:created>
  <dcterms:modified xsi:type="dcterms:W3CDTF">2023-11-16T12:29:19Z</dcterms:modified>
</cp:coreProperties>
</file>