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730a497d0b9e9ae/Plocha/Dokumenty/PROJEKTY/2025/006_2025_Blazek_RD_demolice/"/>
    </mc:Choice>
  </mc:AlternateContent>
  <xr:revisionPtr revIDLastSave="0" documentId="8_{F09D18EA-D2A5-435F-8521-97D9C62419F6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1 0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'001 001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'001 001 Pol'!$A$1:$X$79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9" i="12"/>
  <c r="M9" i="12" s="1"/>
  <c r="I9" i="12"/>
  <c r="K9" i="12"/>
  <c r="O9" i="12"/>
  <c r="Q9" i="12"/>
  <c r="Q8" i="12" s="1"/>
  <c r="U9" i="12"/>
  <c r="G11" i="12"/>
  <c r="M11" i="12" s="1"/>
  <c r="I11" i="12"/>
  <c r="K11" i="12"/>
  <c r="O11" i="12"/>
  <c r="Q11" i="12"/>
  <c r="U11" i="12"/>
  <c r="G21" i="12"/>
  <c r="I21" i="12"/>
  <c r="K21" i="12"/>
  <c r="M21" i="12"/>
  <c r="O21" i="12"/>
  <c r="Q21" i="12"/>
  <c r="U21" i="12"/>
  <c r="G23" i="12"/>
  <c r="I53" i="1" s="1"/>
  <c r="G24" i="12"/>
  <c r="M24" i="12" s="1"/>
  <c r="M23" i="12" s="1"/>
  <c r="I24" i="12"/>
  <c r="I23" i="12" s="1"/>
  <c r="K24" i="12"/>
  <c r="K23" i="12" s="1"/>
  <c r="O24" i="12"/>
  <c r="O23" i="12" s="1"/>
  <c r="Q24" i="12"/>
  <c r="Q23" i="12" s="1"/>
  <c r="U24" i="12"/>
  <c r="U23" i="12" s="1"/>
  <c r="O29" i="12"/>
  <c r="U29" i="12"/>
  <c r="G30" i="12"/>
  <c r="M30" i="12" s="1"/>
  <c r="M29" i="12" s="1"/>
  <c r="I30" i="12"/>
  <c r="I29" i="12" s="1"/>
  <c r="K30" i="12"/>
  <c r="K29" i="12" s="1"/>
  <c r="O30" i="12"/>
  <c r="Q30" i="12"/>
  <c r="Q29" i="12" s="1"/>
  <c r="U30" i="12"/>
  <c r="G34" i="12"/>
  <c r="I55" i="1" s="1"/>
  <c r="G35" i="12"/>
  <c r="I35" i="12"/>
  <c r="I34" i="12" s="1"/>
  <c r="K35" i="12"/>
  <c r="M35" i="12"/>
  <c r="O35" i="12"/>
  <c r="O34" i="12" s="1"/>
  <c r="Q35" i="12"/>
  <c r="U35" i="12"/>
  <c r="G39" i="12"/>
  <c r="M39" i="12" s="1"/>
  <c r="I39" i="12"/>
  <c r="K39" i="12"/>
  <c r="O39" i="12"/>
  <c r="Q39" i="12"/>
  <c r="U39" i="12"/>
  <c r="G40" i="12"/>
  <c r="M40" i="12" s="1"/>
  <c r="I40" i="12"/>
  <c r="K40" i="12"/>
  <c r="O40" i="12"/>
  <c r="Q40" i="12"/>
  <c r="U40" i="12"/>
  <c r="G42" i="12"/>
  <c r="M42" i="12" s="1"/>
  <c r="I42" i="12"/>
  <c r="K42" i="12"/>
  <c r="O42" i="12"/>
  <c r="Q42" i="12"/>
  <c r="U42" i="12"/>
  <c r="I45" i="12"/>
  <c r="G46" i="12"/>
  <c r="M46" i="12" s="1"/>
  <c r="M45" i="12" s="1"/>
  <c r="I46" i="12"/>
  <c r="K46" i="12"/>
  <c r="K45" i="12" s="1"/>
  <c r="O46" i="12"/>
  <c r="O45" i="12" s="1"/>
  <c r="Q46" i="12"/>
  <c r="Q45" i="12" s="1"/>
  <c r="U46" i="12"/>
  <c r="U45" i="12" s="1"/>
  <c r="G48" i="12"/>
  <c r="I57" i="1" s="1"/>
  <c r="G49" i="12"/>
  <c r="I49" i="12"/>
  <c r="I48" i="12" s="1"/>
  <c r="K49" i="12"/>
  <c r="K48" i="12" s="1"/>
  <c r="M49" i="12"/>
  <c r="M48" i="12" s="1"/>
  <c r="O49" i="12"/>
  <c r="O48" i="12" s="1"/>
  <c r="Q49" i="12"/>
  <c r="Q48" i="12" s="1"/>
  <c r="U49" i="12"/>
  <c r="U48" i="12" s="1"/>
  <c r="G51" i="12"/>
  <c r="G50" i="12" s="1"/>
  <c r="I58" i="1" s="1"/>
  <c r="I17" i="1" s="1"/>
  <c r="I51" i="12"/>
  <c r="I50" i="12" s="1"/>
  <c r="K51" i="12"/>
  <c r="K50" i="12" s="1"/>
  <c r="O51" i="12"/>
  <c r="O50" i="12" s="1"/>
  <c r="Q51" i="12"/>
  <c r="Q50" i="12" s="1"/>
  <c r="U51" i="12"/>
  <c r="U50" i="12" s="1"/>
  <c r="G56" i="12"/>
  <c r="G55" i="12" s="1"/>
  <c r="I59" i="1" s="1"/>
  <c r="I56" i="12"/>
  <c r="K56" i="12"/>
  <c r="O56" i="12"/>
  <c r="Q56" i="12"/>
  <c r="U56" i="12"/>
  <c r="G57" i="12"/>
  <c r="I57" i="12"/>
  <c r="K57" i="12"/>
  <c r="M57" i="12"/>
  <c r="O57" i="12"/>
  <c r="Q57" i="12"/>
  <c r="U57" i="12"/>
  <c r="U55" i="12" s="1"/>
  <c r="G58" i="12"/>
  <c r="M58" i="12" s="1"/>
  <c r="I58" i="12"/>
  <c r="K58" i="12"/>
  <c r="O58" i="12"/>
  <c r="Q58" i="12"/>
  <c r="U58" i="12"/>
  <c r="G59" i="12"/>
  <c r="I59" i="12"/>
  <c r="K59" i="12"/>
  <c r="M59" i="12"/>
  <c r="O59" i="12"/>
  <c r="Q59" i="12"/>
  <c r="U59" i="12"/>
  <c r="G60" i="12"/>
  <c r="M60" i="12" s="1"/>
  <c r="I60" i="12"/>
  <c r="K60" i="12"/>
  <c r="O60" i="12"/>
  <c r="Q60" i="12"/>
  <c r="U60" i="12"/>
  <c r="G62" i="12"/>
  <c r="M62" i="12" s="1"/>
  <c r="I62" i="12"/>
  <c r="I61" i="12" s="1"/>
  <c r="K62" i="12"/>
  <c r="O62" i="12"/>
  <c r="Q62" i="12"/>
  <c r="U62" i="12"/>
  <c r="G63" i="12"/>
  <c r="M63" i="12" s="1"/>
  <c r="I63" i="12"/>
  <c r="K63" i="12"/>
  <c r="O63" i="12"/>
  <c r="Q63" i="12"/>
  <c r="U63" i="12"/>
  <c r="G64" i="12"/>
  <c r="M64" i="12" s="1"/>
  <c r="I64" i="12"/>
  <c r="K64" i="12"/>
  <c r="O64" i="12"/>
  <c r="Q64" i="12"/>
  <c r="U64" i="12"/>
  <c r="G65" i="12"/>
  <c r="M65" i="12" s="1"/>
  <c r="I65" i="12"/>
  <c r="K65" i="12"/>
  <c r="O65" i="12"/>
  <c r="Q65" i="12"/>
  <c r="U65" i="12"/>
  <c r="G66" i="12"/>
  <c r="M66" i="12" s="1"/>
  <c r="I66" i="12"/>
  <c r="K66" i="12"/>
  <c r="O66" i="12"/>
  <c r="Q66" i="12"/>
  <c r="U66" i="12"/>
  <c r="G67" i="12"/>
  <c r="I67" i="12"/>
  <c r="K67" i="12"/>
  <c r="M67" i="12"/>
  <c r="O67" i="12"/>
  <c r="Q67" i="12"/>
  <c r="U67" i="12"/>
  <c r="AE69" i="12"/>
  <c r="G39" i="1" s="1"/>
  <c r="G42" i="1" s="1"/>
  <c r="G25" i="1" s="1"/>
  <c r="A25" i="1" s="1"/>
  <c r="I20" i="1"/>
  <c r="I18" i="1"/>
  <c r="J28" i="1"/>
  <c r="J26" i="1"/>
  <c r="G38" i="1"/>
  <c r="F38" i="1"/>
  <c r="J23" i="1"/>
  <c r="J24" i="1"/>
  <c r="J25" i="1"/>
  <c r="J27" i="1"/>
  <c r="E24" i="1"/>
  <c r="E26" i="1"/>
  <c r="M61" i="12" l="1"/>
  <c r="Q55" i="12"/>
  <c r="G45" i="12"/>
  <c r="I56" i="1" s="1"/>
  <c r="U8" i="12"/>
  <c r="G61" i="12"/>
  <c r="I60" i="1" s="1"/>
  <c r="I19" i="1" s="1"/>
  <c r="G29" i="12"/>
  <c r="I54" i="1" s="1"/>
  <c r="O8" i="12"/>
  <c r="M51" i="12"/>
  <c r="M50" i="12" s="1"/>
  <c r="K8" i="12"/>
  <c r="I8" i="12"/>
  <c r="K34" i="12"/>
  <c r="G8" i="12"/>
  <c r="U61" i="12"/>
  <c r="Q61" i="12"/>
  <c r="O55" i="12"/>
  <c r="U34" i="12"/>
  <c r="AD69" i="12"/>
  <c r="K61" i="12"/>
  <c r="O61" i="12"/>
  <c r="K55" i="12"/>
  <c r="Q34" i="12"/>
  <c r="I55" i="12"/>
  <c r="G26" i="1"/>
  <c r="A26" i="1"/>
  <c r="M8" i="12"/>
  <c r="M34" i="12"/>
  <c r="M56" i="12"/>
  <c r="M55" i="12" s="1"/>
  <c r="G69" i="12" l="1"/>
  <c r="I52" i="1"/>
  <c r="F40" i="1"/>
  <c r="H40" i="1" s="1"/>
  <c r="I40" i="1" s="1"/>
  <c r="F39" i="1"/>
  <c r="F41" i="1"/>
  <c r="H41" i="1" s="1"/>
  <c r="I41" i="1" s="1"/>
  <c r="F42" i="1" l="1"/>
  <c r="H39" i="1"/>
  <c r="H42" i="1" s="1"/>
  <c r="I39" i="1"/>
  <c r="I42" i="1" s="1"/>
  <c r="I16" i="1"/>
  <c r="I21" i="1" s="1"/>
  <c r="I61" i="1"/>
  <c r="G23" i="1" l="1"/>
  <c r="A23" i="1" s="1"/>
  <c r="G28" i="1"/>
  <c r="J41" i="1"/>
  <c r="J40" i="1"/>
  <c r="J39" i="1"/>
  <c r="J42" i="1" s="1"/>
  <c r="J60" i="1"/>
  <c r="J56" i="1"/>
  <c r="J55" i="1"/>
  <c r="J59" i="1"/>
  <c r="J53" i="1"/>
  <c r="J52" i="1"/>
  <c r="J54" i="1"/>
  <c r="J58" i="1"/>
  <c r="J57" i="1"/>
  <c r="J61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katka</author>
  </authors>
  <commentList>
    <comment ref="S6" authorId="0" shapeId="0" xr:uid="{08959E66-3EF0-4EEA-9CB7-E595F858B90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<sst xmlns="http://schemas.openxmlformats.org/spreadsheetml/2006/main" count="409" uniqueCount="207">
  <si>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</si>
  <si>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</si>
  <si>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</si>
  <si>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</si>
  <si>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</si>
  <si>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</si>
  <si>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</si>
  <si>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</si>
  <si>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</si>
  <si>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</si>
  <si>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</si>
  <si>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</si>
  <si>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</si>
  <si>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</si>
  <si>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</si>
  <si>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</si>
  <si>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</si>
  <si>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</si>
  <si>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</si>
  <si>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</si>
  <si>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</si>
  <si>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</si>
  <si>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</si>
  <si>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</si>
  <si>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</si>
  <si>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</si>
  <si>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</si>
  <si>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</si>
  <si>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</si>
  <si>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</si>
  <si>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</si>
  <si>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</si>
  <si>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</si>
  <si>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</si>
  <si>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</si>
  <si>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</si>
  <si>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</si>
  <si>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</si>
  <si>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</si>
  <si>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</si>
  <si>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</si>
  <si>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</si>
  <si>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</si>
  <si>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001</t>
  </si>
  <si>
    <t>Demolice rodinného domu Město Albrechtice</t>
  </si>
  <si>
    <t>Objekt:</t>
  </si>
  <si>
    <t>Rozpočet:</t>
  </si>
  <si>
    <t>2025001</t>
  </si>
  <si>
    <t>Stavba</t>
  </si>
  <si>
    <t>Celkem za stavbu</t>
  </si>
  <si>
    <t>CZK</t>
  </si>
  <si>
    <t>#POPS</t>
  </si>
  <si>
    <t>Popis stavby: 2025001 - Demolice rodinného domu Město Albrechtice</t>
  </si>
  <si>
    <t>#POPO</t>
  </si>
  <si>
    <t>Popis objektu: 001 - Demolice rodinného domu Město Albrechtice</t>
  </si>
  <si>
    <t>#POPR</t>
  </si>
  <si>
    <t>Popis rozpočtu: 001 - Demolice rodinného domu Město Albrechtice</t>
  </si>
  <si>
    <t>Rekapitulace dílů</t>
  </si>
  <si>
    <t>Typ dílu</t>
  </si>
  <si>
    <t>1</t>
  </si>
  <si>
    <t>Zemní práce</t>
  </si>
  <si>
    <t>2</t>
  </si>
  <si>
    <t>Základy a zvláštní zakládání</t>
  </si>
  <si>
    <t>9</t>
  </si>
  <si>
    <t>Ostatní konstrukce, bourání</t>
  </si>
  <si>
    <t>96</t>
  </si>
  <si>
    <t>Bourání konstrukcí</t>
  </si>
  <si>
    <t>98</t>
  </si>
  <si>
    <t>Demolice</t>
  </si>
  <si>
    <t>99</t>
  </si>
  <si>
    <t>Staveništní přesun hmot</t>
  </si>
  <si>
    <t>765</t>
  </si>
  <si>
    <t>Krytiny tvrdé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</si>
  <si>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</si>
  <si>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</si>
  <si>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</si>
  <si>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</si>
  <si>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</si>
  <si>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</si>
  <si>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</si>
  <si>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</si>
  <si>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</si>
  <si>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</si>
  <si>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</si>
  <si>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</si>
  <si>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</si>
  <si>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</si>
  <si>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</si>
  <si>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</si>
  <si>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</si>
  <si>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</si>
  <si>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</si>
  <si>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</si>
  <si>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</si>
  <si>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</si>
  <si>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</si>
  <si>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</si>
  <si>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</si>
  <si>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</si>
  <si>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</si>
  <si>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</si>
  <si>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</si>
  <si>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</si>
  <si>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</si>
  <si>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</si>
  <si>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113109306R00</t>
  </si>
  <si>
    <t>Odstranění podkladu pl. 50 m2, bet.prostý tl.6 cm</t>
  </si>
  <si>
    <t>m2</t>
  </si>
  <si>
    <t>RTS 24/ II</t>
  </si>
  <si>
    <t>Práce</t>
  </si>
  <si>
    <t>Běžná</t>
  </si>
  <si>
    <t>POL1_</t>
  </si>
  <si>
    <t>zpevněné plochy kolem domu - odhad : 24,0</t>
  </si>
  <si>
    <t>VV</t>
  </si>
  <si>
    <t>174101101R00</t>
  </si>
  <si>
    <t>Zásyp jam, rýh, šachet se zhutněním</t>
  </si>
  <si>
    <t>m3</t>
  </si>
  <si>
    <t>sklep : 4,47*4,64*2,2</t>
  </si>
  <si>
    <t>(4,47+4,64)*2*0,72*0,65</t>
  </si>
  <si>
    <t>3,2*4,2*2,2</t>
  </si>
  <si>
    <t>(3,2+4,2)*2*0,72*0,65</t>
  </si>
  <si>
    <t>základy - odměřeno z autocadu : (6,52+12,02+10,77+9,29+4,17+2,73)*0,45*1,73</t>
  </si>
  <si>
    <t>(1,1+1,76+1,1)*0,3*1,73</t>
  </si>
  <si>
    <t>(5,73+1,0*2)*0,4*1,73</t>
  </si>
  <si>
    <t>(2,33+3,55+1,86+3,46)*0,48*1,73</t>
  </si>
  <si>
    <t>komín : 0,47*0,75*1,73</t>
  </si>
  <si>
    <t>5832101R</t>
  </si>
  <si>
    <t>Zemina recyklovaná tříděná 0/32 včetně dopravy</t>
  </si>
  <si>
    <t>t</t>
  </si>
  <si>
    <t>SPCM</t>
  </si>
  <si>
    <t>Specifikace</t>
  </si>
  <si>
    <t>POL3_</t>
  </si>
  <si>
    <t>Odkaz na mn. položky pořadí 2 : 143,38758*1,7</t>
  </si>
  <si>
    <t>215901101RT5</t>
  </si>
  <si>
    <t>Zhutnění podloží z hornin nesoudržných do 92% PS vibrační deskou</t>
  </si>
  <si>
    <t>11,79*(2,73+9,29)</t>
  </si>
  <si>
    <t>1,39*5,73</t>
  </si>
  <si>
    <t>-1,1*(0,75+4,38+5,13)</t>
  </si>
  <si>
    <t>-4,17*2,73</t>
  </si>
  <si>
    <t>900100101_R</t>
  </si>
  <si>
    <t>Odpojení od inženýrských sítí</t>
  </si>
  <si>
    <t>kpl</t>
  </si>
  <si>
    <t>Indiv</t>
  </si>
  <si>
    <t>vodovod : 1</t>
  </si>
  <si>
    <t>elektro NN : 1</t>
  </si>
  <si>
    <t>plynovod : 1</t>
  </si>
  <si>
    <t>968061112R00</t>
  </si>
  <si>
    <t>Vyvěšení dřevěných a plastových okenních křídel pl. do 1,5 m2</t>
  </si>
  <si>
    <t>kus</t>
  </si>
  <si>
    <t>300/580 : 1</t>
  </si>
  <si>
    <t>1070/1380 : 2</t>
  </si>
  <si>
    <t>1100/1300 : 2*6</t>
  </si>
  <si>
    <t>968061125R00</t>
  </si>
  <si>
    <t>Vyvěšení dřevěných a plastových dveřních křídel pl. do 2 m2</t>
  </si>
  <si>
    <t>968083001R00</t>
  </si>
  <si>
    <t>Vybourání plastových oken do 1 m2</t>
  </si>
  <si>
    <t>0,3*0,38</t>
  </si>
  <si>
    <t>968083002R00</t>
  </si>
  <si>
    <t>Vybourání plastových oken do 2 m2</t>
  </si>
  <si>
    <t>1,07*1,38</t>
  </si>
  <si>
    <t>1,1*1,3*6</t>
  </si>
  <si>
    <t>981011413R00</t>
  </si>
  <si>
    <t>Demolice budov,zdivo,podíl kce.do 20%,MC,post.roz.</t>
  </si>
  <si>
    <t>obestavěný prostor viz podklady : 680,0</t>
  </si>
  <si>
    <t>998981123R00</t>
  </si>
  <si>
    <t>Přesun hmot demolice postup. rozebíráním v. do 21 m</t>
  </si>
  <si>
    <t>Přesun hmot</t>
  </si>
  <si>
    <t>POL7_</t>
  </si>
  <si>
    <t>765321811R00</t>
  </si>
  <si>
    <t>Demontáž azbestocem.čtverců na laťování, do suti</t>
  </si>
  <si>
    <t>RTS 25/ I</t>
  </si>
  <si>
    <t>6,53*2,955</t>
  </si>
  <si>
    <t>2,28*1,485</t>
  </si>
  <si>
    <t>6,6335*10,73*2-1,44*3,12-1,44*(3,47-1,82)</t>
  </si>
  <si>
    <t>979990107R00</t>
  </si>
  <si>
    <t>Poplatek za uložení suti - směs betonu, cihel, dřeva, skupina odpadu 170904</t>
  </si>
  <si>
    <t>979990201R00</t>
  </si>
  <si>
    <t>Poplatek za uložení suti - azbestocementové výrobky, skupina odpadu 170605</t>
  </si>
  <si>
    <t>979083117R00</t>
  </si>
  <si>
    <t>Vodorovné přemístění suti na skládku do 6000 m</t>
  </si>
  <si>
    <t>Přesun suti</t>
  </si>
  <si>
    <t>POL8_</t>
  </si>
  <si>
    <t>979083191R00</t>
  </si>
  <si>
    <t>Příplatek za dalších započatých 1000 m nad 6000 m</t>
  </si>
  <si>
    <t>979093111R00</t>
  </si>
  <si>
    <t>Uložení suti na skládku bez zhutnění</t>
  </si>
  <si>
    <t>005614_R</t>
  </si>
  <si>
    <t>Zajištění odborné demontáže včetně požadavků od hygieny a práce s tím spojené</t>
  </si>
  <si>
    <t>Kalkul</t>
  </si>
  <si>
    <t>00511 R</t>
  </si>
  <si>
    <t>Geodetické práce - vytýčení stávajících sítí</t>
  </si>
  <si>
    <t>Soubor</t>
  </si>
  <si>
    <t>VRN</t>
  </si>
  <si>
    <t>POL99_8</t>
  </si>
  <si>
    <t>005121010R</t>
  </si>
  <si>
    <t>Vybudování zařízení staveniště</t>
  </si>
  <si>
    <t>005121030R</t>
  </si>
  <si>
    <t>Odstranění zařízení staveniště</t>
  </si>
  <si>
    <t>005121020R</t>
  </si>
  <si>
    <t xml:space="preserve">Provoz zařízení staveniště </t>
  </si>
  <si>
    <t>měsíc</t>
  </si>
  <si>
    <t>005124010R</t>
  </si>
  <si>
    <t>Koordinační činnost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</si>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</sst>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47</v>
      </c>
      <c r="E2" s="115" t="s">
        <v>44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45</v>
      </c>
      <c r="C3" s="113"/>
      <c r="D3" s="119" t="s">
        <v>43</v>
      </c>
      <c r="E3" s="120" t="s">
        <v>44</v>
      </c>
      <c r="F3" s="121"/>
      <c r="G3" s="121"/>
      <c r="H3" s="121"/>
      <c r="I3" s="121"/>
      <c r="J3" s="122"/>
    </row>
    <row r="4" spans="1:15" ht="23.25" customHeight="1" x14ac:dyDescent="0.2">
      <c r="A4" s="111">
        <v>3323</v>
      </c>
      <c r="B4" s="123" t="s">
        <v>46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SUMIF(F52:F60,A16,I52:I60)+SUMIF(F52:F60,"PSU",I52:I60)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SUMIF(F52:F60,A17,I52:I60)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SUMIF(F52:F60,A18,I52:I60)</f>
        <v>0</v>
      </c>
      <c r="J18" s="85"/>
    </row>
    <row r="19" spans="1:10" ht="23.25" customHeight="1" x14ac:dyDescent="0.2">
      <c r="A19" s="196" t="s">
        <v>76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SUMIF(F52:F60,A19,I52:I60)</f>
        <v>0</v>
      </c>
      <c r="J19" s="85"/>
    </row>
    <row r="20" spans="1:10" ht="23.25" customHeight="1" x14ac:dyDescent="0.2">
      <c r="A20" s="196" t="s">
        <v>77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SUMIF(F52:F60,A20,I52:I60)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48</v>
      </c>
      <c r="C39" s="147"/>
      <c r="D39" s="147"/>
      <c r="E39" s="147"/>
      <c r="F39" s="148">
        <f>'001 001 Pol'!AD69</f>
        <v>0</v>
      </c>
      <c r="G39" s="149">
        <f>'001 001 Pol'!AE69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2" t="s">
        <v>43</v>
      </c>
      <c r="C40" s="153" t="s">
        <v>44</v>
      </c>
      <c r="D40" s="153"/>
      <c r="E40" s="153"/>
      <c r="F40" s="154">
        <f>'001 001 Pol'!AD69</f>
        <v>0</v>
      </c>
      <c r="G40" s="155">
        <f>'001 001 Pol'!AE69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hidden="1" customHeight="1" x14ac:dyDescent="0.2">
      <c r="A41" s="136">
        <v>3</v>
      </c>
      <c r="B41" s="157" t="s">
        <v>43</v>
      </c>
      <c r="C41" s="147" t="s">
        <v>44</v>
      </c>
      <c r="D41" s="147"/>
      <c r="E41" s="147"/>
      <c r="F41" s="158">
        <f>'001 001 Pol'!AD69</f>
        <v>0</v>
      </c>
      <c r="G41" s="150">
        <f>'001 001 Pol'!AE69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hidden="1" customHeight="1" x14ac:dyDescent="0.2">
      <c r="A42" s="136"/>
      <c r="B42" s="159" t="s">
        <v>49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4" spans="1:10" x14ac:dyDescent="0.2">
      <c r="A44" t="s">
        <v>51</v>
      </c>
      <c r="B44" t="s">
        <v>52</v>
      </c>
    </row>
    <row r="45" spans="1:10" x14ac:dyDescent="0.2">
      <c r="A45" t="s">
        <v>53</v>
      </c>
      <c r="B45" t="s">
        <v>54</v>
      </c>
    </row>
    <row r="46" spans="1:10" x14ac:dyDescent="0.2">
      <c r="A46" t="s">
        <v>55</v>
      </c>
      <c r="B46" t="s">
        <v>56</v>
      </c>
    </row>
    <row r="49" spans="1:10" ht="15.75" x14ac:dyDescent="0.25">
      <c r="B49" s="175" t="s">
        <v>57</v>
      </c>
    </row>
    <row r="51" spans="1:10" ht="25.5" customHeight="1" x14ac:dyDescent="0.2">
      <c r="A51" s="177"/>
      <c r="B51" s="180" t="s">
        <v>18</v>
      </c>
      <c r="C51" s="180" t="s">
        <v>6</v>
      </c>
      <c r="D51" s="181"/>
      <c r="E51" s="181"/>
      <c r="F51" s="182" t="s">
        <v>58</v>
      </c>
      <c r="G51" s="182"/>
      <c r="H51" s="182"/>
      <c r="I51" s="182" t="s">
        <v>31</v>
      </c>
      <c r="J51" s="182" t="s">
        <v>0</v>
      </c>
    </row>
    <row r="52" spans="1:10" ht="36.75" customHeight="1" x14ac:dyDescent="0.2">
      <c r="A52" s="178"/>
      <c r="B52" s="183" t="s">
        <v>59</v>
      </c>
      <c r="C52" s="184" t="s">
        <v>60</v>
      </c>
      <c r="D52" s="185"/>
      <c r="E52" s="185"/>
      <c r="F52" s="192" t="s">
        <v>26</v>
      </c>
      <c r="G52" s="193"/>
      <c r="H52" s="193"/>
      <c r="I52" s="193">
        <f>'001 001 Pol'!G8</f>
        <v>0</v>
      </c>
      <c r="J52" s="189" t="str">
        <f>IF(I61=0,"",I52/I61*100)</f>
        <v/>
      </c>
    </row>
    <row r="53" spans="1:10" ht="36.75" customHeight="1" x14ac:dyDescent="0.2">
      <c r="A53" s="178"/>
      <c r="B53" s="183" t="s">
        <v>61</v>
      </c>
      <c r="C53" s="184" t="s">
        <v>62</v>
      </c>
      <c r="D53" s="185"/>
      <c r="E53" s="185"/>
      <c r="F53" s="192" t="s">
        <v>26</v>
      </c>
      <c r="G53" s="193"/>
      <c r="H53" s="193"/>
      <c r="I53" s="193">
        <f>'001 001 Pol'!G23</f>
        <v>0</v>
      </c>
      <c r="J53" s="189" t="str">
        <f>IF(I61=0,"",I53/I61*100)</f>
        <v/>
      </c>
    </row>
    <row r="54" spans="1:10" ht="36.75" customHeight="1" x14ac:dyDescent="0.2">
      <c r="A54" s="178"/>
      <c r="B54" s="183" t="s">
        <v>63</v>
      </c>
      <c r="C54" s="184" t="s">
        <v>64</v>
      </c>
      <c r="D54" s="185"/>
      <c r="E54" s="185"/>
      <c r="F54" s="192" t="s">
        <v>26</v>
      </c>
      <c r="G54" s="193"/>
      <c r="H54" s="193"/>
      <c r="I54" s="193">
        <f>'001 001 Pol'!G29</f>
        <v>0</v>
      </c>
      <c r="J54" s="189" t="str">
        <f>IF(I61=0,"",I54/I61*100)</f>
        <v/>
      </c>
    </row>
    <row r="55" spans="1:10" ht="36.75" customHeight="1" x14ac:dyDescent="0.2">
      <c r="A55" s="178"/>
      <c r="B55" s="183" t="s">
        <v>65</v>
      </c>
      <c r="C55" s="184" t="s">
        <v>66</v>
      </c>
      <c r="D55" s="185"/>
      <c r="E55" s="185"/>
      <c r="F55" s="192" t="s">
        <v>26</v>
      </c>
      <c r="G55" s="193"/>
      <c r="H55" s="193"/>
      <c r="I55" s="193">
        <f>'001 001 Pol'!G34</f>
        <v>0</v>
      </c>
      <c r="J55" s="189" t="str">
        <f>IF(I61=0,"",I55/I61*100)</f>
        <v/>
      </c>
    </row>
    <row r="56" spans="1:10" ht="36.75" customHeight="1" x14ac:dyDescent="0.2">
      <c r="A56" s="178"/>
      <c r="B56" s="183" t="s">
        <v>67</v>
      </c>
      <c r="C56" s="184" t="s">
        <v>68</v>
      </c>
      <c r="D56" s="185"/>
      <c r="E56" s="185"/>
      <c r="F56" s="192" t="s">
        <v>26</v>
      </c>
      <c r="G56" s="193"/>
      <c r="H56" s="193"/>
      <c r="I56" s="193">
        <f>'001 001 Pol'!G45</f>
        <v>0</v>
      </c>
      <c r="J56" s="189" t="str">
        <f>IF(I61=0,"",I56/I61*100)</f>
        <v/>
      </c>
    </row>
    <row r="57" spans="1:10" ht="36.75" customHeight="1" x14ac:dyDescent="0.2">
      <c r="A57" s="178"/>
      <c r="B57" s="183" t="s">
        <v>69</v>
      </c>
      <c r="C57" s="184" t="s">
        <v>70</v>
      </c>
      <c r="D57" s="185"/>
      <c r="E57" s="185"/>
      <c r="F57" s="192" t="s">
        <v>26</v>
      </c>
      <c r="G57" s="193"/>
      <c r="H57" s="193"/>
      <c r="I57" s="193">
        <f>'001 001 Pol'!G48</f>
        <v>0</v>
      </c>
      <c r="J57" s="189" t="str">
        <f>IF(I61=0,"",I57/I61*100)</f>
        <v/>
      </c>
    </row>
    <row r="58" spans="1:10" ht="36.75" customHeight="1" x14ac:dyDescent="0.2">
      <c r="A58" s="178"/>
      <c r="B58" s="183" t="s">
        <v>71</v>
      </c>
      <c r="C58" s="184" t="s">
        <v>72</v>
      </c>
      <c r="D58" s="185"/>
      <c r="E58" s="185"/>
      <c r="F58" s="192" t="s">
        <v>27</v>
      </c>
      <c r="G58" s="193"/>
      <c r="H58" s="193"/>
      <c r="I58" s="193">
        <f>'001 001 Pol'!G50</f>
        <v>0</v>
      </c>
      <c r="J58" s="189" t="str">
        <f>IF(I61=0,"",I58/I61*100)</f>
        <v/>
      </c>
    </row>
    <row r="59" spans="1:10" ht="36.75" customHeight="1" x14ac:dyDescent="0.2">
      <c r="A59" s="178"/>
      <c r="B59" s="183" t="s">
        <v>73</v>
      </c>
      <c r="C59" s="184" t="s">
        <v>74</v>
      </c>
      <c r="D59" s="185"/>
      <c r="E59" s="185"/>
      <c r="F59" s="192" t="s">
        <v>75</v>
      </c>
      <c r="G59" s="193"/>
      <c r="H59" s="193"/>
      <c r="I59" s="193">
        <f>'001 001 Pol'!G55</f>
        <v>0</v>
      </c>
      <c r="J59" s="189" t="str">
        <f>IF(I61=0,"",I59/I61*100)</f>
        <v/>
      </c>
    </row>
    <row r="60" spans="1:10" ht="36.75" customHeight="1" x14ac:dyDescent="0.2">
      <c r="A60" s="178"/>
      <c r="B60" s="183" t="s">
        <v>76</v>
      </c>
      <c r="C60" s="184" t="s">
        <v>29</v>
      </c>
      <c r="D60" s="185"/>
      <c r="E60" s="185"/>
      <c r="F60" s="192" t="s">
        <v>76</v>
      </c>
      <c r="G60" s="193"/>
      <c r="H60" s="193"/>
      <c r="I60" s="193">
        <f>'001 001 Pol'!G61</f>
        <v>0</v>
      </c>
      <c r="J60" s="189" t="str">
        <f>IF(I61=0,"",I60/I61*100)</f>
        <v/>
      </c>
    </row>
    <row r="61" spans="1:10" ht="25.5" customHeight="1" x14ac:dyDescent="0.2">
      <c r="A61" s="179"/>
      <c r="B61" s="186" t="s">
        <v>1</v>
      </c>
      <c r="C61" s="187"/>
      <c r="D61" s="188"/>
      <c r="E61" s="188"/>
      <c r="F61" s="194"/>
      <c r="G61" s="195"/>
      <c r="H61" s="195"/>
      <c r="I61" s="195">
        <f>SUM(I52:I60)</f>
        <v>0</v>
      </c>
      <c r="J61" s="190">
        <f>SUM(J52:J60)</f>
        <v>0</v>
      </c>
    </row>
    <row r="62" spans="1:10" x14ac:dyDescent="0.2">
      <c r="F62" s="135"/>
      <c r="G62" s="135"/>
      <c r="H62" s="135"/>
      <c r="I62" s="135"/>
      <c r="J62" s="191"/>
    </row>
    <row r="63" spans="1:10" x14ac:dyDescent="0.2">
      <c r="F63" s="135"/>
      <c r="G63" s="135"/>
      <c r="H63" s="135"/>
      <c r="I63" s="135"/>
      <c r="J63" s="191"/>
    </row>
    <row r="64" spans="1:10" x14ac:dyDescent="0.2">
      <c r="F64" s="135"/>
      <c r="G64" s="135"/>
      <c r="H64" s="135"/>
      <c r="I64" s="135"/>
      <c r="J64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8:E58"/>
    <mergeCell ref="C59:E59"/>
    <mergeCell ref="C60:E60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D72F-610E-4306-A5BE-36A7D02B0F9D}">
  <sheetPr>
    <outlinePr summaryBelow="0"/>
  </sheetPr>
  <dimension ref="A1:BG5000"/>
  <sheetViews>
    <sheetView tabSelected="1" workbookViewId="0">
      <pane ySplit="7" topLeftCell="A27" activePane="bottomLeft" state="frozen"/>
      <selection pane="bottomLeft" activeCell="AA16" sqref="AA16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0" max="24" width="0" hidden="1" customWidth="1"/>
    <col min="28" max="28" width="0" hidden="1" customWidth="1"/>
    <col min="30" max="40" width="0" hidden="1" customWidth="1"/>
  </cols>
  <sheetData>
    <row r="1" spans="1:59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F1" t="s">
        <v>78</v>
      </c>
    </row>
    <row r="2" spans="1:59" ht="24.95" customHeight="1" x14ac:dyDescent="0.2">
      <c r="A2" s="198" t="s">
        <v>8</v>
      </c>
      <c r="B2" s="49" t="s">
        <v>47</v>
      </c>
      <c r="C2" s="201" t="s">
        <v>44</v>
      </c>
      <c r="D2" s="199"/>
      <c r="E2" s="199"/>
      <c r="F2" s="199"/>
      <c r="G2" s="200"/>
      <c r="AF2" t="s">
        <v>79</v>
      </c>
    </row>
    <row r="3" spans="1:59" ht="24.95" customHeight="1" x14ac:dyDescent="0.2">
      <c r="A3" s="198" t="s">
        <v>9</v>
      </c>
      <c r="B3" s="49" t="s">
        <v>43</v>
      </c>
      <c r="C3" s="201" t="s">
        <v>44</v>
      </c>
      <c r="D3" s="199"/>
      <c r="E3" s="199"/>
      <c r="F3" s="199"/>
      <c r="G3" s="200"/>
      <c r="AB3" s="176" t="s">
        <v>79</v>
      </c>
      <c r="AF3" t="s">
        <v>80</v>
      </c>
    </row>
    <row r="4" spans="1:59" ht="24.95" customHeight="1" x14ac:dyDescent="0.2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F4" t="s">
        <v>81</v>
      </c>
    </row>
    <row r="5" spans="1:59" x14ac:dyDescent="0.2">
      <c r="D5" s="10"/>
    </row>
    <row r="6" spans="1:59" ht="38.25" x14ac:dyDescent="0.2">
      <c r="A6" s="208" t="s">
        <v>82</v>
      </c>
      <c r="B6" s="210" t="s">
        <v>83</v>
      </c>
      <c r="C6" s="210" t="s">
        <v>84</v>
      </c>
      <c r="D6" s="209" t="s">
        <v>85</v>
      </c>
      <c r="E6" s="208" t="s">
        <v>86</v>
      </c>
      <c r="F6" s="207" t="s">
        <v>87</v>
      </c>
      <c r="G6" s="208" t="s">
        <v>31</v>
      </c>
      <c r="H6" s="211" t="s">
        <v>32</v>
      </c>
      <c r="I6" s="211" t="s">
        <v>88</v>
      </c>
      <c r="J6" s="211" t="s">
        <v>33</v>
      </c>
      <c r="K6" s="211" t="s">
        <v>89</v>
      </c>
      <c r="L6" s="211" t="s">
        <v>90</v>
      </c>
      <c r="M6" s="211" t="s">
        <v>91</v>
      </c>
      <c r="N6" s="211" t="s">
        <v>92</v>
      </c>
      <c r="O6" s="211" t="s">
        <v>93</v>
      </c>
      <c r="P6" s="211" t="s">
        <v>94</v>
      </c>
      <c r="Q6" s="211" t="s">
        <v>95</v>
      </c>
      <c r="R6" s="211" t="s">
        <v>96</v>
      </c>
      <c r="S6" s="211" t="s">
        <v>97</v>
      </c>
      <c r="T6" s="211" t="s">
        <v>98</v>
      </c>
      <c r="U6" s="211" t="s">
        <v>99</v>
      </c>
      <c r="V6" s="211" t="s">
        <v>100</v>
      </c>
      <c r="W6" s="211" t="s">
        <v>101</v>
      </c>
      <c r="X6" s="211" t="s">
        <v>102</v>
      </c>
    </row>
    <row r="7" spans="1:59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</row>
    <row r="8" spans="1:59" x14ac:dyDescent="0.2">
      <c r="A8" s="236" t="s">
        <v>103</v>
      </c>
      <c r="B8" s="237" t="s">
        <v>59</v>
      </c>
      <c r="C8" s="257" t="s">
        <v>60</v>
      </c>
      <c r="D8" s="238"/>
      <c r="E8" s="239"/>
      <c r="F8" s="240"/>
      <c r="G8" s="240">
        <f>SUMIF(AF9:AF22,"&lt;&gt;NOR",G9:G22)</f>
        <v>0</v>
      </c>
      <c r="H8" s="240"/>
      <c r="I8" s="240">
        <f>SUM(I9:I22)</f>
        <v>0</v>
      </c>
      <c r="J8" s="240"/>
      <c r="K8" s="240">
        <f>SUM(K9:K22)</f>
        <v>0</v>
      </c>
      <c r="L8" s="240"/>
      <c r="M8" s="240">
        <f>SUM(M9:M22)</f>
        <v>0</v>
      </c>
      <c r="N8" s="239"/>
      <c r="O8" s="239">
        <f>SUM(O9:O22)</f>
        <v>243.76</v>
      </c>
      <c r="P8" s="239"/>
      <c r="Q8" s="239">
        <f>SUM(Q9:Q22)</f>
        <v>3.46</v>
      </c>
      <c r="R8" s="240"/>
      <c r="S8" s="241"/>
      <c r="T8" s="235"/>
      <c r="U8" s="235">
        <f>SUM(U9:U22)</f>
        <v>39.94</v>
      </c>
      <c r="V8" s="235"/>
      <c r="W8" s="235"/>
      <c r="X8" s="235"/>
      <c r="AF8" t="s">
        <v>104</v>
      </c>
    </row>
    <row r="9" spans="1:59" outlineLevel="1" x14ac:dyDescent="0.2">
      <c r="A9" s="243">
        <v>1</v>
      </c>
      <c r="B9" s="244" t="s">
        <v>105</v>
      </c>
      <c r="C9" s="258" t="s">
        <v>106</v>
      </c>
      <c r="D9" s="245" t="s">
        <v>107</v>
      </c>
      <c r="E9" s="246">
        <v>24</v>
      </c>
      <c r="F9" s="247"/>
      <c r="G9" s="248">
        <f>ROUND(E9*F9,2)</f>
        <v>0</v>
      </c>
      <c r="H9" s="247"/>
      <c r="I9" s="248">
        <f>ROUND(E9*H9,2)</f>
        <v>0</v>
      </c>
      <c r="J9" s="247"/>
      <c r="K9" s="248">
        <f>ROUND(E9*J9,2)</f>
        <v>0</v>
      </c>
      <c r="L9" s="248">
        <v>12</v>
      </c>
      <c r="M9" s="248">
        <f>G9*(1+L9/100)</f>
        <v>0</v>
      </c>
      <c r="N9" s="246">
        <v>0</v>
      </c>
      <c r="O9" s="246">
        <f>ROUND(E9*N9,2)</f>
        <v>0</v>
      </c>
      <c r="P9" s="246">
        <v>0.14399999999999999</v>
      </c>
      <c r="Q9" s="246">
        <f>ROUND(E9*P9,2)</f>
        <v>3.46</v>
      </c>
      <c r="R9" s="248"/>
      <c r="S9" s="249" t="s">
        <v>108</v>
      </c>
      <c r="T9" s="232">
        <v>0.45750000000000002</v>
      </c>
      <c r="U9" s="232">
        <f>ROUND(E9*T9,2)</f>
        <v>10.98</v>
      </c>
      <c r="V9" s="232"/>
      <c r="W9" s="232" t="s">
        <v>109</v>
      </c>
      <c r="X9" s="232" t="s">
        <v>110</v>
      </c>
      <c r="Y9" s="212"/>
      <c r="Z9" s="212"/>
      <c r="AA9" s="212"/>
      <c r="AB9" s="212"/>
      <c r="AC9" s="212"/>
      <c r="AD9" s="212"/>
      <c r="AE9" s="212"/>
      <c r="AF9" s="212" t="s">
        <v>111</v>
      </c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</row>
    <row r="10" spans="1:59" outlineLevel="2" x14ac:dyDescent="0.2">
      <c r="A10" s="229"/>
      <c r="B10" s="230"/>
      <c r="C10" s="259" t="s">
        <v>112</v>
      </c>
      <c r="D10" s="233"/>
      <c r="E10" s="234">
        <v>24</v>
      </c>
      <c r="F10" s="232"/>
      <c r="G10" s="232"/>
      <c r="H10" s="232"/>
      <c r="I10" s="232"/>
      <c r="J10" s="232"/>
      <c r="K10" s="232"/>
      <c r="L10" s="232"/>
      <c r="M10" s="232"/>
      <c r="N10" s="231"/>
      <c r="O10" s="231"/>
      <c r="P10" s="231"/>
      <c r="Q10" s="231"/>
      <c r="R10" s="232"/>
      <c r="S10" s="232"/>
      <c r="T10" s="232"/>
      <c r="U10" s="232"/>
      <c r="V10" s="232"/>
      <c r="W10" s="232"/>
      <c r="X10" s="232"/>
      <c r="Y10" s="212"/>
      <c r="Z10" s="212"/>
      <c r="AA10" s="212"/>
      <c r="AB10" s="212"/>
      <c r="AC10" s="212"/>
      <c r="AD10" s="212"/>
      <c r="AE10" s="212"/>
      <c r="AF10" s="212" t="s">
        <v>113</v>
      </c>
      <c r="AG10" s="212">
        <v>0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</row>
    <row r="11" spans="1:59" outlineLevel="1" x14ac:dyDescent="0.2">
      <c r="A11" s="243">
        <v>2</v>
      </c>
      <c r="B11" s="244" t="s">
        <v>114</v>
      </c>
      <c r="C11" s="258" t="s">
        <v>115</v>
      </c>
      <c r="D11" s="245" t="s">
        <v>116</v>
      </c>
      <c r="E11" s="246">
        <v>143.38757000000001</v>
      </c>
      <c r="F11" s="247"/>
      <c r="G11" s="248">
        <f>ROUND(E11*F11,2)</f>
        <v>0</v>
      </c>
      <c r="H11" s="247"/>
      <c r="I11" s="248">
        <f>ROUND(E11*H11,2)</f>
        <v>0</v>
      </c>
      <c r="J11" s="247"/>
      <c r="K11" s="248">
        <f>ROUND(E11*J11,2)</f>
        <v>0</v>
      </c>
      <c r="L11" s="248">
        <v>12</v>
      </c>
      <c r="M11" s="248">
        <f>G11*(1+L11/100)</f>
        <v>0</v>
      </c>
      <c r="N11" s="246">
        <v>0</v>
      </c>
      <c r="O11" s="246">
        <f>ROUND(E11*N11,2)</f>
        <v>0</v>
      </c>
      <c r="P11" s="246">
        <v>0</v>
      </c>
      <c r="Q11" s="246">
        <f>ROUND(E11*P11,2)</f>
        <v>0</v>
      </c>
      <c r="R11" s="248"/>
      <c r="S11" s="249" t="s">
        <v>108</v>
      </c>
      <c r="T11" s="232">
        <v>0.20200000000000001</v>
      </c>
      <c r="U11" s="232">
        <f>ROUND(E11*T11,2)</f>
        <v>28.96</v>
      </c>
      <c r="V11" s="232"/>
      <c r="W11" s="232" t="s">
        <v>109</v>
      </c>
      <c r="X11" s="232" t="s">
        <v>110</v>
      </c>
      <c r="Y11" s="212"/>
      <c r="Z11" s="212"/>
      <c r="AA11" s="212"/>
      <c r="AB11" s="212"/>
      <c r="AC11" s="212"/>
      <c r="AD11" s="212"/>
      <c r="AE11" s="212"/>
      <c r="AF11" s="212" t="s">
        <v>111</v>
      </c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</row>
    <row r="12" spans="1:59" outlineLevel="2" x14ac:dyDescent="0.2">
      <c r="A12" s="229"/>
      <c r="B12" s="230"/>
      <c r="C12" s="259" t="s">
        <v>117</v>
      </c>
      <c r="D12" s="233"/>
      <c r="E12" s="234">
        <v>45.629759999999997</v>
      </c>
      <c r="F12" s="232"/>
      <c r="G12" s="232"/>
      <c r="H12" s="232"/>
      <c r="I12" s="232"/>
      <c r="J12" s="232"/>
      <c r="K12" s="232"/>
      <c r="L12" s="232"/>
      <c r="M12" s="232"/>
      <c r="N12" s="231"/>
      <c r="O12" s="231"/>
      <c r="P12" s="231"/>
      <c r="Q12" s="231"/>
      <c r="R12" s="232"/>
      <c r="S12" s="232"/>
      <c r="T12" s="232"/>
      <c r="U12" s="232"/>
      <c r="V12" s="232"/>
      <c r="W12" s="232"/>
      <c r="X12" s="232"/>
      <c r="Y12" s="212"/>
      <c r="Z12" s="212"/>
      <c r="AA12" s="212"/>
      <c r="AB12" s="212"/>
      <c r="AC12" s="212"/>
      <c r="AD12" s="212"/>
      <c r="AE12" s="212"/>
      <c r="AF12" s="212" t="s">
        <v>113</v>
      </c>
      <c r="AG12" s="212">
        <v>0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</row>
    <row r="13" spans="1:59" outlineLevel="3" x14ac:dyDescent="0.2">
      <c r="A13" s="229"/>
      <c r="B13" s="230"/>
      <c r="C13" s="259" t="s">
        <v>118</v>
      </c>
      <c r="D13" s="233"/>
      <c r="E13" s="234">
        <v>8.5269600000000008</v>
      </c>
      <c r="F13" s="232"/>
      <c r="G13" s="232"/>
      <c r="H13" s="232"/>
      <c r="I13" s="232"/>
      <c r="J13" s="232"/>
      <c r="K13" s="232"/>
      <c r="L13" s="232"/>
      <c r="M13" s="232"/>
      <c r="N13" s="231"/>
      <c r="O13" s="231"/>
      <c r="P13" s="231"/>
      <c r="Q13" s="231"/>
      <c r="R13" s="232"/>
      <c r="S13" s="232"/>
      <c r="T13" s="232"/>
      <c r="U13" s="232"/>
      <c r="V13" s="232"/>
      <c r="W13" s="232"/>
      <c r="X13" s="232"/>
      <c r="Y13" s="212"/>
      <c r="Z13" s="212"/>
      <c r="AA13" s="212"/>
      <c r="AB13" s="212"/>
      <c r="AC13" s="212"/>
      <c r="AD13" s="212"/>
      <c r="AE13" s="212"/>
      <c r="AF13" s="212" t="s">
        <v>113</v>
      </c>
      <c r="AG13" s="212">
        <v>0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</row>
    <row r="14" spans="1:59" outlineLevel="3" x14ac:dyDescent="0.2">
      <c r="A14" s="229"/>
      <c r="B14" s="230"/>
      <c r="C14" s="259" t="s">
        <v>119</v>
      </c>
      <c r="D14" s="233"/>
      <c r="E14" s="234">
        <v>29.568000000000001</v>
      </c>
      <c r="F14" s="232"/>
      <c r="G14" s="232"/>
      <c r="H14" s="232"/>
      <c r="I14" s="232"/>
      <c r="J14" s="232"/>
      <c r="K14" s="232"/>
      <c r="L14" s="232"/>
      <c r="M14" s="232"/>
      <c r="N14" s="231"/>
      <c r="O14" s="231"/>
      <c r="P14" s="231"/>
      <c r="Q14" s="231"/>
      <c r="R14" s="232"/>
      <c r="S14" s="232"/>
      <c r="T14" s="232"/>
      <c r="U14" s="232"/>
      <c r="V14" s="232"/>
      <c r="W14" s="232"/>
      <c r="X14" s="232"/>
      <c r="Y14" s="212"/>
      <c r="Z14" s="212"/>
      <c r="AA14" s="212"/>
      <c r="AB14" s="212"/>
      <c r="AC14" s="212"/>
      <c r="AD14" s="212"/>
      <c r="AE14" s="212"/>
      <c r="AF14" s="212" t="s">
        <v>113</v>
      </c>
      <c r="AG14" s="212">
        <v>0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</row>
    <row r="15" spans="1:59" outlineLevel="3" x14ac:dyDescent="0.2">
      <c r="A15" s="229"/>
      <c r="B15" s="230"/>
      <c r="C15" s="259" t="s">
        <v>120</v>
      </c>
      <c r="D15" s="233"/>
      <c r="E15" s="234">
        <v>6.9264000000000001</v>
      </c>
      <c r="F15" s="232"/>
      <c r="G15" s="232"/>
      <c r="H15" s="232"/>
      <c r="I15" s="232"/>
      <c r="J15" s="232"/>
      <c r="K15" s="232"/>
      <c r="L15" s="232"/>
      <c r="M15" s="232"/>
      <c r="N15" s="231"/>
      <c r="O15" s="231"/>
      <c r="P15" s="231"/>
      <c r="Q15" s="231"/>
      <c r="R15" s="232"/>
      <c r="S15" s="232"/>
      <c r="T15" s="232"/>
      <c r="U15" s="232"/>
      <c r="V15" s="232"/>
      <c r="W15" s="232"/>
      <c r="X15" s="232"/>
      <c r="Y15" s="212"/>
      <c r="Z15" s="212"/>
      <c r="AA15" s="212"/>
      <c r="AB15" s="212"/>
      <c r="AC15" s="212"/>
      <c r="AD15" s="212"/>
      <c r="AE15" s="212"/>
      <c r="AF15" s="212" t="s">
        <v>113</v>
      </c>
      <c r="AG15" s="212">
        <v>0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</row>
    <row r="16" spans="1:59" ht="22.5" outlineLevel="3" x14ac:dyDescent="0.2">
      <c r="A16" s="229"/>
      <c r="B16" s="230"/>
      <c r="C16" s="259" t="s">
        <v>121</v>
      </c>
      <c r="D16" s="233"/>
      <c r="E16" s="234">
        <v>35.421750000000003</v>
      </c>
      <c r="F16" s="232"/>
      <c r="G16" s="232"/>
      <c r="H16" s="232"/>
      <c r="I16" s="232"/>
      <c r="J16" s="232"/>
      <c r="K16" s="232"/>
      <c r="L16" s="232"/>
      <c r="M16" s="232"/>
      <c r="N16" s="231"/>
      <c r="O16" s="231"/>
      <c r="P16" s="231"/>
      <c r="Q16" s="231"/>
      <c r="R16" s="232"/>
      <c r="S16" s="232"/>
      <c r="T16" s="232"/>
      <c r="U16" s="232"/>
      <c r="V16" s="232"/>
      <c r="W16" s="232"/>
      <c r="X16" s="232"/>
      <c r="Y16" s="212"/>
      <c r="Z16" s="212"/>
      <c r="AA16" s="212"/>
      <c r="AB16" s="212"/>
      <c r="AC16" s="212"/>
      <c r="AD16" s="212"/>
      <c r="AE16" s="212"/>
      <c r="AF16" s="212" t="s">
        <v>113</v>
      </c>
      <c r="AG16" s="212">
        <v>0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</row>
    <row r="17" spans="1:59" outlineLevel="3" x14ac:dyDescent="0.2">
      <c r="A17" s="229"/>
      <c r="B17" s="230"/>
      <c r="C17" s="259" t="s">
        <v>122</v>
      </c>
      <c r="D17" s="233"/>
      <c r="E17" s="234">
        <v>2.05524</v>
      </c>
      <c r="F17" s="232"/>
      <c r="G17" s="232"/>
      <c r="H17" s="232"/>
      <c r="I17" s="232"/>
      <c r="J17" s="232"/>
      <c r="K17" s="232"/>
      <c r="L17" s="232"/>
      <c r="M17" s="232"/>
      <c r="N17" s="231"/>
      <c r="O17" s="231"/>
      <c r="P17" s="231"/>
      <c r="Q17" s="231"/>
      <c r="R17" s="232"/>
      <c r="S17" s="232"/>
      <c r="T17" s="232"/>
      <c r="U17" s="232"/>
      <c r="V17" s="232"/>
      <c r="W17" s="232"/>
      <c r="X17" s="232"/>
      <c r="Y17" s="212"/>
      <c r="Z17" s="212"/>
      <c r="AA17" s="212"/>
      <c r="AB17" s="212"/>
      <c r="AC17" s="212"/>
      <c r="AD17" s="212"/>
      <c r="AE17" s="212"/>
      <c r="AF17" s="212" t="s">
        <v>113</v>
      </c>
      <c r="AG17" s="212">
        <v>0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</row>
    <row r="18" spans="1:59" outlineLevel="3" x14ac:dyDescent="0.2">
      <c r="A18" s="229"/>
      <c r="B18" s="230"/>
      <c r="C18" s="259" t="s">
        <v>123</v>
      </c>
      <c r="D18" s="233"/>
      <c r="E18" s="234">
        <v>5.3491600000000004</v>
      </c>
      <c r="F18" s="232"/>
      <c r="G18" s="232"/>
      <c r="H18" s="232"/>
      <c r="I18" s="232"/>
      <c r="J18" s="232"/>
      <c r="K18" s="232"/>
      <c r="L18" s="232"/>
      <c r="M18" s="232"/>
      <c r="N18" s="231"/>
      <c r="O18" s="231"/>
      <c r="P18" s="231"/>
      <c r="Q18" s="231"/>
      <c r="R18" s="232"/>
      <c r="S18" s="232"/>
      <c r="T18" s="232"/>
      <c r="U18" s="232"/>
      <c r="V18" s="232"/>
      <c r="W18" s="232"/>
      <c r="X18" s="232"/>
      <c r="Y18" s="212"/>
      <c r="Z18" s="212"/>
      <c r="AA18" s="212"/>
      <c r="AB18" s="212"/>
      <c r="AC18" s="212"/>
      <c r="AD18" s="212"/>
      <c r="AE18" s="212"/>
      <c r="AF18" s="212" t="s">
        <v>113</v>
      </c>
      <c r="AG18" s="212">
        <v>0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</row>
    <row r="19" spans="1:59" outlineLevel="3" x14ac:dyDescent="0.2">
      <c r="A19" s="229"/>
      <c r="B19" s="230"/>
      <c r="C19" s="259" t="s">
        <v>124</v>
      </c>
      <c r="D19" s="233"/>
      <c r="E19" s="234">
        <v>9.3004800000000003</v>
      </c>
      <c r="F19" s="232"/>
      <c r="G19" s="232"/>
      <c r="H19" s="232"/>
      <c r="I19" s="232"/>
      <c r="J19" s="232"/>
      <c r="K19" s="232"/>
      <c r="L19" s="232"/>
      <c r="M19" s="232"/>
      <c r="N19" s="231"/>
      <c r="O19" s="231"/>
      <c r="P19" s="231"/>
      <c r="Q19" s="231"/>
      <c r="R19" s="232"/>
      <c r="S19" s="232"/>
      <c r="T19" s="232"/>
      <c r="U19" s="232"/>
      <c r="V19" s="232"/>
      <c r="W19" s="232"/>
      <c r="X19" s="232"/>
      <c r="Y19" s="212"/>
      <c r="Z19" s="212"/>
      <c r="AA19" s="212"/>
      <c r="AB19" s="212"/>
      <c r="AC19" s="212"/>
      <c r="AD19" s="212"/>
      <c r="AE19" s="212"/>
      <c r="AF19" s="212" t="s">
        <v>113</v>
      </c>
      <c r="AG19" s="212">
        <v>0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</row>
    <row r="20" spans="1:59" outlineLevel="3" x14ac:dyDescent="0.2">
      <c r="A20" s="229"/>
      <c r="B20" s="230"/>
      <c r="C20" s="259" t="s">
        <v>125</v>
      </c>
      <c r="D20" s="233"/>
      <c r="E20" s="234">
        <v>0.60982999999999998</v>
      </c>
      <c r="F20" s="232"/>
      <c r="G20" s="232"/>
      <c r="H20" s="232"/>
      <c r="I20" s="232"/>
      <c r="J20" s="232"/>
      <c r="K20" s="232"/>
      <c r="L20" s="232"/>
      <c r="M20" s="232"/>
      <c r="N20" s="231"/>
      <c r="O20" s="231"/>
      <c r="P20" s="231"/>
      <c r="Q20" s="231"/>
      <c r="R20" s="232"/>
      <c r="S20" s="232"/>
      <c r="T20" s="232"/>
      <c r="U20" s="232"/>
      <c r="V20" s="232"/>
      <c r="W20" s="232"/>
      <c r="X20" s="232"/>
      <c r="Y20" s="212"/>
      <c r="Z20" s="212"/>
      <c r="AA20" s="212"/>
      <c r="AB20" s="212"/>
      <c r="AC20" s="212"/>
      <c r="AD20" s="212"/>
      <c r="AE20" s="212"/>
      <c r="AF20" s="212" t="s">
        <v>113</v>
      </c>
      <c r="AG20" s="212">
        <v>0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</row>
    <row r="21" spans="1:59" outlineLevel="1" x14ac:dyDescent="0.2">
      <c r="A21" s="243">
        <v>3</v>
      </c>
      <c r="B21" s="244" t="s">
        <v>126</v>
      </c>
      <c r="C21" s="258" t="s">
        <v>127</v>
      </c>
      <c r="D21" s="245" t="s">
        <v>128</v>
      </c>
      <c r="E21" s="246">
        <v>243.75888</v>
      </c>
      <c r="F21" s="247"/>
      <c r="G21" s="248">
        <f>ROUND(E21*F21,2)</f>
        <v>0</v>
      </c>
      <c r="H21" s="247"/>
      <c r="I21" s="248">
        <f>ROUND(E21*H21,2)</f>
        <v>0</v>
      </c>
      <c r="J21" s="247"/>
      <c r="K21" s="248">
        <f>ROUND(E21*J21,2)</f>
        <v>0</v>
      </c>
      <c r="L21" s="248">
        <v>12</v>
      </c>
      <c r="M21" s="248">
        <f>G21*(1+L21/100)</f>
        <v>0</v>
      </c>
      <c r="N21" s="246">
        <v>1</v>
      </c>
      <c r="O21" s="246">
        <f>ROUND(E21*N21,2)</f>
        <v>243.76</v>
      </c>
      <c r="P21" s="246">
        <v>0</v>
      </c>
      <c r="Q21" s="246">
        <f>ROUND(E21*P21,2)</f>
        <v>0</v>
      </c>
      <c r="R21" s="248" t="s">
        <v>129</v>
      </c>
      <c r="S21" s="249" t="s">
        <v>108</v>
      </c>
      <c r="T21" s="232">
        <v>0</v>
      </c>
      <c r="U21" s="232">
        <f>ROUND(E21*T21,2)</f>
        <v>0</v>
      </c>
      <c r="V21" s="232"/>
      <c r="W21" s="232" t="s">
        <v>130</v>
      </c>
      <c r="X21" s="232" t="s">
        <v>110</v>
      </c>
      <c r="Y21" s="212"/>
      <c r="Z21" s="212"/>
      <c r="AA21" s="212"/>
      <c r="AB21" s="212"/>
      <c r="AC21" s="212"/>
      <c r="AD21" s="212"/>
      <c r="AE21" s="212"/>
      <c r="AF21" s="212" t="s">
        <v>131</v>
      </c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</row>
    <row r="22" spans="1:59" outlineLevel="2" x14ac:dyDescent="0.2">
      <c r="A22" s="229"/>
      <c r="B22" s="230"/>
      <c r="C22" s="259" t="s">
        <v>132</v>
      </c>
      <c r="D22" s="233"/>
      <c r="E22" s="234">
        <v>243.75888</v>
      </c>
      <c r="F22" s="232"/>
      <c r="G22" s="232"/>
      <c r="H22" s="232"/>
      <c r="I22" s="232"/>
      <c r="J22" s="232"/>
      <c r="K22" s="232"/>
      <c r="L22" s="232"/>
      <c r="M22" s="232"/>
      <c r="N22" s="231"/>
      <c r="O22" s="231"/>
      <c r="P22" s="231"/>
      <c r="Q22" s="231"/>
      <c r="R22" s="232"/>
      <c r="S22" s="232"/>
      <c r="T22" s="232"/>
      <c r="U22" s="232"/>
      <c r="V22" s="232"/>
      <c r="W22" s="232"/>
      <c r="X22" s="232"/>
      <c r="Y22" s="212"/>
      <c r="Z22" s="212"/>
      <c r="AA22" s="212"/>
      <c r="AB22" s="212"/>
      <c r="AC22" s="212"/>
      <c r="AD22" s="212"/>
      <c r="AE22" s="212"/>
      <c r="AF22" s="212" t="s">
        <v>113</v>
      </c>
      <c r="AG22" s="212">
        <v>5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</row>
    <row r="23" spans="1:59" x14ac:dyDescent="0.2">
      <c r="A23" s="236" t="s">
        <v>103</v>
      </c>
      <c r="B23" s="237" t="s">
        <v>61</v>
      </c>
      <c r="C23" s="257" t="s">
        <v>62</v>
      </c>
      <c r="D23" s="238"/>
      <c r="E23" s="239"/>
      <c r="F23" s="240"/>
      <c r="G23" s="240">
        <f>SUMIF(AF24:AF28,"&lt;&gt;NOR",G24:G28)</f>
        <v>0</v>
      </c>
      <c r="H23" s="240"/>
      <c r="I23" s="240">
        <f>SUM(I24:I28)</f>
        <v>0</v>
      </c>
      <c r="J23" s="240"/>
      <c r="K23" s="240">
        <f>SUM(K24:K28)</f>
        <v>0</v>
      </c>
      <c r="L23" s="240"/>
      <c r="M23" s="240">
        <f>SUM(M24:M28)</f>
        <v>0</v>
      </c>
      <c r="N23" s="239"/>
      <c r="O23" s="239">
        <f>SUM(O24:O28)</f>
        <v>0</v>
      </c>
      <c r="P23" s="239"/>
      <c r="Q23" s="239">
        <f>SUM(Q24:Q28)</f>
        <v>0</v>
      </c>
      <c r="R23" s="240"/>
      <c r="S23" s="241"/>
      <c r="T23" s="235"/>
      <c r="U23" s="235">
        <f>SUM(U24:U28)</f>
        <v>19.05</v>
      </c>
      <c r="V23" s="235"/>
      <c r="W23" s="235"/>
      <c r="X23" s="235"/>
      <c r="AF23" t="s">
        <v>104</v>
      </c>
    </row>
    <row r="24" spans="1:59" ht="22.5" outlineLevel="1" x14ac:dyDescent="0.2">
      <c r="A24" s="243">
        <v>4</v>
      </c>
      <c r="B24" s="244" t="s">
        <v>133</v>
      </c>
      <c r="C24" s="258" t="s">
        <v>134</v>
      </c>
      <c r="D24" s="245" t="s">
        <v>107</v>
      </c>
      <c r="E24" s="246">
        <v>127.0104</v>
      </c>
      <c r="F24" s="247"/>
      <c r="G24" s="248">
        <f>ROUND(E24*F24,2)</f>
        <v>0</v>
      </c>
      <c r="H24" s="247"/>
      <c r="I24" s="248">
        <f>ROUND(E24*H24,2)</f>
        <v>0</v>
      </c>
      <c r="J24" s="247"/>
      <c r="K24" s="248">
        <f>ROUND(E24*J24,2)</f>
        <v>0</v>
      </c>
      <c r="L24" s="248">
        <v>12</v>
      </c>
      <c r="M24" s="248">
        <f>G24*(1+L24/100)</f>
        <v>0</v>
      </c>
      <c r="N24" s="246">
        <v>0</v>
      </c>
      <c r="O24" s="246">
        <f>ROUND(E24*N24,2)</f>
        <v>0</v>
      </c>
      <c r="P24" s="246">
        <v>0</v>
      </c>
      <c r="Q24" s="246">
        <f>ROUND(E24*P24,2)</f>
        <v>0</v>
      </c>
      <c r="R24" s="248"/>
      <c r="S24" s="249" t="s">
        <v>108</v>
      </c>
      <c r="T24" s="232">
        <v>0.15</v>
      </c>
      <c r="U24" s="232">
        <f>ROUND(E24*T24,2)</f>
        <v>19.05</v>
      </c>
      <c r="V24" s="232"/>
      <c r="W24" s="232" t="s">
        <v>109</v>
      </c>
      <c r="X24" s="232" t="s">
        <v>110</v>
      </c>
      <c r="Y24" s="212"/>
      <c r="Z24" s="212"/>
      <c r="AA24" s="212"/>
      <c r="AB24" s="212"/>
      <c r="AC24" s="212"/>
      <c r="AD24" s="212"/>
      <c r="AE24" s="212"/>
      <c r="AF24" s="212" t="s">
        <v>111</v>
      </c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</row>
    <row r="25" spans="1:59" outlineLevel="2" x14ac:dyDescent="0.2">
      <c r="A25" s="229"/>
      <c r="B25" s="230"/>
      <c r="C25" s="259" t="s">
        <v>135</v>
      </c>
      <c r="D25" s="233"/>
      <c r="E25" s="234">
        <v>141.7158</v>
      </c>
      <c r="F25" s="232"/>
      <c r="G25" s="232"/>
      <c r="H25" s="232"/>
      <c r="I25" s="232"/>
      <c r="J25" s="232"/>
      <c r="K25" s="232"/>
      <c r="L25" s="232"/>
      <c r="M25" s="232"/>
      <c r="N25" s="231"/>
      <c r="O25" s="231"/>
      <c r="P25" s="231"/>
      <c r="Q25" s="231"/>
      <c r="R25" s="232"/>
      <c r="S25" s="232"/>
      <c r="T25" s="232"/>
      <c r="U25" s="232"/>
      <c r="V25" s="232"/>
      <c r="W25" s="232"/>
      <c r="X25" s="232"/>
      <c r="Y25" s="212"/>
      <c r="Z25" s="212"/>
      <c r="AA25" s="212"/>
      <c r="AB25" s="212"/>
      <c r="AC25" s="212"/>
      <c r="AD25" s="212"/>
      <c r="AE25" s="212"/>
      <c r="AF25" s="212" t="s">
        <v>113</v>
      </c>
      <c r="AG25" s="212">
        <v>0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</row>
    <row r="26" spans="1:59" outlineLevel="3" x14ac:dyDescent="0.2">
      <c r="A26" s="229"/>
      <c r="B26" s="230"/>
      <c r="C26" s="259" t="s">
        <v>136</v>
      </c>
      <c r="D26" s="233"/>
      <c r="E26" s="234">
        <v>7.9646999999999997</v>
      </c>
      <c r="F26" s="232"/>
      <c r="G26" s="232"/>
      <c r="H26" s="232"/>
      <c r="I26" s="232"/>
      <c r="J26" s="232"/>
      <c r="K26" s="232"/>
      <c r="L26" s="232"/>
      <c r="M26" s="232"/>
      <c r="N26" s="231"/>
      <c r="O26" s="231"/>
      <c r="P26" s="231"/>
      <c r="Q26" s="231"/>
      <c r="R26" s="232"/>
      <c r="S26" s="232"/>
      <c r="T26" s="232"/>
      <c r="U26" s="232"/>
      <c r="V26" s="232"/>
      <c r="W26" s="232"/>
      <c r="X26" s="232"/>
      <c r="Y26" s="212"/>
      <c r="Z26" s="212"/>
      <c r="AA26" s="212"/>
      <c r="AB26" s="212"/>
      <c r="AC26" s="212"/>
      <c r="AD26" s="212"/>
      <c r="AE26" s="212"/>
      <c r="AF26" s="212" t="s">
        <v>113</v>
      </c>
      <c r="AG26" s="212">
        <v>0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</row>
    <row r="27" spans="1:59" outlineLevel="3" x14ac:dyDescent="0.2">
      <c r="A27" s="229"/>
      <c r="B27" s="230"/>
      <c r="C27" s="259" t="s">
        <v>137</v>
      </c>
      <c r="D27" s="233"/>
      <c r="E27" s="234">
        <v>-11.286</v>
      </c>
      <c r="F27" s="232"/>
      <c r="G27" s="232"/>
      <c r="H27" s="232"/>
      <c r="I27" s="232"/>
      <c r="J27" s="232"/>
      <c r="K27" s="232"/>
      <c r="L27" s="232"/>
      <c r="M27" s="232"/>
      <c r="N27" s="231"/>
      <c r="O27" s="231"/>
      <c r="P27" s="231"/>
      <c r="Q27" s="231"/>
      <c r="R27" s="232"/>
      <c r="S27" s="232"/>
      <c r="T27" s="232"/>
      <c r="U27" s="232"/>
      <c r="V27" s="232"/>
      <c r="W27" s="232"/>
      <c r="X27" s="232"/>
      <c r="Y27" s="212"/>
      <c r="Z27" s="212"/>
      <c r="AA27" s="212"/>
      <c r="AB27" s="212"/>
      <c r="AC27" s="212"/>
      <c r="AD27" s="212"/>
      <c r="AE27" s="212"/>
      <c r="AF27" s="212" t="s">
        <v>113</v>
      </c>
      <c r="AG27" s="212">
        <v>0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</row>
    <row r="28" spans="1:59" outlineLevel="3" x14ac:dyDescent="0.2">
      <c r="A28" s="229"/>
      <c r="B28" s="230"/>
      <c r="C28" s="259" t="s">
        <v>138</v>
      </c>
      <c r="D28" s="233"/>
      <c r="E28" s="234">
        <v>-11.3841</v>
      </c>
      <c r="F28" s="232"/>
      <c r="G28" s="232"/>
      <c r="H28" s="232"/>
      <c r="I28" s="232"/>
      <c r="J28" s="232"/>
      <c r="K28" s="232"/>
      <c r="L28" s="232"/>
      <c r="M28" s="232"/>
      <c r="N28" s="231"/>
      <c r="O28" s="231"/>
      <c r="P28" s="231"/>
      <c r="Q28" s="231"/>
      <c r="R28" s="232"/>
      <c r="S28" s="232"/>
      <c r="T28" s="232"/>
      <c r="U28" s="232"/>
      <c r="V28" s="232"/>
      <c r="W28" s="232"/>
      <c r="X28" s="232"/>
      <c r="Y28" s="212"/>
      <c r="Z28" s="212"/>
      <c r="AA28" s="212"/>
      <c r="AB28" s="212"/>
      <c r="AC28" s="212"/>
      <c r="AD28" s="212"/>
      <c r="AE28" s="212"/>
      <c r="AF28" s="212" t="s">
        <v>113</v>
      </c>
      <c r="AG28" s="212">
        <v>0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</row>
    <row r="29" spans="1:59" x14ac:dyDescent="0.2">
      <c r="A29" s="236" t="s">
        <v>103</v>
      </c>
      <c r="B29" s="237" t="s">
        <v>63</v>
      </c>
      <c r="C29" s="257" t="s">
        <v>64</v>
      </c>
      <c r="D29" s="238"/>
      <c r="E29" s="239"/>
      <c r="F29" s="240"/>
      <c r="G29" s="240">
        <f>SUMIF(AF30:AF33,"&lt;&gt;NOR",G30:G33)</f>
        <v>0</v>
      </c>
      <c r="H29" s="240"/>
      <c r="I29" s="240">
        <f>SUM(I30:I33)</f>
        <v>0</v>
      </c>
      <c r="J29" s="240"/>
      <c r="K29" s="240">
        <f>SUM(K30:K33)</f>
        <v>0</v>
      </c>
      <c r="L29" s="240"/>
      <c r="M29" s="240">
        <f>SUM(M30:M33)</f>
        <v>0</v>
      </c>
      <c r="N29" s="239"/>
      <c r="O29" s="239">
        <f>SUM(O30:O33)</f>
        <v>0</v>
      </c>
      <c r="P29" s="239"/>
      <c r="Q29" s="239">
        <f>SUM(Q30:Q33)</f>
        <v>0</v>
      </c>
      <c r="R29" s="240"/>
      <c r="S29" s="241"/>
      <c r="T29" s="235"/>
      <c r="U29" s="235">
        <f>SUM(U30:U33)</f>
        <v>0</v>
      </c>
      <c r="V29" s="235"/>
      <c r="W29" s="235"/>
      <c r="X29" s="235"/>
      <c r="AF29" t="s">
        <v>104</v>
      </c>
    </row>
    <row r="30" spans="1:59" outlineLevel="1" x14ac:dyDescent="0.2">
      <c r="A30" s="243">
        <v>5</v>
      </c>
      <c r="B30" s="244" t="s">
        <v>139</v>
      </c>
      <c r="C30" s="258" t="s">
        <v>140</v>
      </c>
      <c r="D30" s="245" t="s">
        <v>141</v>
      </c>
      <c r="E30" s="246">
        <v>3</v>
      </c>
      <c r="F30" s="247"/>
      <c r="G30" s="248">
        <f>ROUND(E30*F30,2)</f>
        <v>0</v>
      </c>
      <c r="H30" s="247"/>
      <c r="I30" s="248">
        <f>ROUND(E30*H30,2)</f>
        <v>0</v>
      </c>
      <c r="J30" s="247"/>
      <c r="K30" s="248">
        <f>ROUND(E30*J30,2)</f>
        <v>0</v>
      </c>
      <c r="L30" s="248">
        <v>12</v>
      </c>
      <c r="M30" s="248">
        <f>G30*(1+L30/100)</f>
        <v>0</v>
      </c>
      <c r="N30" s="246">
        <v>0</v>
      </c>
      <c r="O30" s="246">
        <f>ROUND(E30*N30,2)</f>
        <v>0</v>
      </c>
      <c r="P30" s="246">
        <v>0</v>
      </c>
      <c r="Q30" s="246">
        <f>ROUND(E30*P30,2)</f>
        <v>0</v>
      </c>
      <c r="R30" s="248"/>
      <c r="S30" s="249" t="s">
        <v>142</v>
      </c>
      <c r="T30" s="232">
        <v>0</v>
      </c>
      <c r="U30" s="232">
        <f>ROUND(E30*T30,2)</f>
        <v>0</v>
      </c>
      <c r="V30" s="232"/>
      <c r="W30" s="232" t="s">
        <v>109</v>
      </c>
      <c r="X30" s="232" t="s">
        <v>110</v>
      </c>
      <c r="Y30" s="212"/>
      <c r="Z30" s="212"/>
      <c r="AA30" s="212"/>
      <c r="AB30" s="212"/>
      <c r="AC30" s="212"/>
      <c r="AD30" s="212"/>
      <c r="AE30" s="212"/>
      <c r="AF30" s="212" t="s">
        <v>111</v>
      </c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</row>
    <row r="31" spans="1:59" outlineLevel="2" x14ac:dyDescent="0.2">
      <c r="A31" s="229"/>
      <c r="B31" s="230"/>
      <c r="C31" s="259" t="s">
        <v>143</v>
      </c>
      <c r="D31" s="233"/>
      <c r="E31" s="234">
        <v>1</v>
      </c>
      <c r="F31" s="232"/>
      <c r="G31" s="232"/>
      <c r="H31" s="232"/>
      <c r="I31" s="232"/>
      <c r="J31" s="232"/>
      <c r="K31" s="232"/>
      <c r="L31" s="232"/>
      <c r="M31" s="232"/>
      <c r="N31" s="231"/>
      <c r="O31" s="231"/>
      <c r="P31" s="231"/>
      <c r="Q31" s="231"/>
      <c r="R31" s="232"/>
      <c r="S31" s="232"/>
      <c r="T31" s="232"/>
      <c r="U31" s="232"/>
      <c r="V31" s="232"/>
      <c r="W31" s="232"/>
      <c r="X31" s="232"/>
      <c r="Y31" s="212"/>
      <c r="Z31" s="212"/>
      <c r="AA31" s="212"/>
      <c r="AB31" s="212"/>
      <c r="AC31" s="212"/>
      <c r="AD31" s="212"/>
      <c r="AE31" s="212"/>
      <c r="AF31" s="212" t="s">
        <v>113</v>
      </c>
      <c r="AG31" s="212">
        <v>0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</row>
    <row r="32" spans="1:59" outlineLevel="3" x14ac:dyDescent="0.2">
      <c r="A32" s="229"/>
      <c r="B32" s="230"/>
      <c r="C32" s="259" t="s">
        <v>144</v>
      </c>
      <c r="D32" s="233"/>
      <c r="E32" s="234">
        <v>1</v>
      </c>
      <c r="F32" s="232"/>
      <c r="G32" s="232"/>
      <c r="H32" s="232"/>
      <c r="I32" s="232"/>
      <c r="J32" s="232"/>
      <c r="K32" s="232"/>
      <c r="L32" s="232"/>
      <c r="M32" s="232"/>
      <c r="N32" s="231"/>
      <c r="O32" s="231"/>
      <c r="P32" s="231"/>
      <c r="Q32" s="231"/>
      <c r="R32" s="232"/>
      <c r="S32" s="232"/>
      <c r="T32" s="232"/>
      <c r="U32" s="232"/>
      <c r="V32" s="232"/>
      <c r="W32" s="232"/>
      <c r="X32" s="232"/>
      <c r="Y32" s="212"/>
      <c r="Z32" s="212"/>
      <c r="AA32" s="212"/>
      <c r="AB32" s="212"/>
      <c r="AC32" s="212"/>
      <c r="AD32" s="212"/>
      <c r="AE32" s="212"/>
      <c r="AF32" s="212" t="s">
        <v>113</v>
      </c>
      <c r="AG32" s="212">
        <v>0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</row>
    <row r="33" spans="1:59" outlineLevel="3" x14ac:dyDescent="0.2">
      <c r="A33" s="229"/>
      <c r="B33" s="230"/>
      <c r="C33" s="259" t="s">
        <v>145</v>
      </c>
      <c r="D33" s="233"/>
      <c r="E33" s="234">
        <v>1</v>
      </c>
      <c r="F33" s="232"/>
      <c r="G33" s="232"/>
      <c r="H33" s="232"/>
      <c r="I33" s="232"/>
      <c r="J33" s="232"/>
      <c r="K33" s="232"/>
      <c r="L33" s="232"/>
      <c r="M33" s="232"/>
      <c r="N33" s="231"/>
      <c r="O33" s="231"/>
      <c r="P33" s="231"/>
      <c r="Q33" s="231"/>
      <c r="R33" s="232"/>
      <c r="S33" s="232"/>
      <c r="T33" s="232"/>
      <c r="U33" s="232"/>
      <c r="V33" s="232"/>
      <c r="W33" s="232"/>
      <c r="X33" s="232"/>
      <c r="Y33" s="212"/>
      <c r="Z33" s="212"/>
      <c r="AA33" s="212"/>
      <c r="AB33" s="212"/>
      <c r="AC33" s="212"/>
      <c r="AD33" s="212"/>
      <c r="AE33" s="212"/>
      <c r="AF33" s="212" t="s">
        <v>113</v>
      </c>
      <c r="AG33" s="212">
        <v>0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</row>
    <row r="34" spans="1:59" x14ac:dyDescent="0.2">
      <c r="A34" s="236" t="s">
        <v>103</v>
      </c>
      <c r="B34" s="237" t="s">
        <v>65</v>
      </c>
      <c r="C34" s="257" t="s">
        <v>66</v>
      </c>
      <c r="D34" s="238"/>
      <c r="E34" s="239"/>
      <c r="F34" s="240"/>
      <c r="G34" s="240">
        <f>SUMIF(AF35:AF44,"&lt;&gt;NOR",G35:G44)</f>
        <v>0</v>
      </c>
      <c r="H34" s="240"/>
      <c r="I34" s="240">
        <f>SUM(I35:I44)</f>
        <v>0</v>
      </c>
      <c r="J34" s="240"/>
      <c r="K34" s="240">
        <f>SUM(K35:K44)</f>
        <v>0</v>
      </c>
      <c r="L34" s="240"/>
      <c r="M34" s="240">
        <f>SUM(M35:M44)</f>
        <v>0</v>
      </c>
      <c r="N34" s="239"/>
      <c r="O34" s="239">
        <f>SUM(O35:O44)</f>
        <v>0.01</v>
      </c>
      <c r="P34" s="239"/>
      <c r="Q34" s="239">
        <f>SUM(Q35:Q44)</f>
        <v>0.35</v>
      </c>
      <c r="R34" s="240"/>
      <c r="S34" s="241"/>
      <c r="T34" s="235"/>
      <c r="U34" s="235">
        <f>SUM(U35:U44)</f>
        <v>5.8500000000000005</v>
      </c>
      <c r="V34" s="235"/>
      <c r="W34" s="235"/>
      <c r="X34" s="235"/>
      <c r="AF34" t="s">
        <v>104</v>
      </c>
    </row>
    <row r="35" spans="1:59" ht="22.5" outlineLevel="1" x14ac:dyDescent="0.2">
      <c r="A35" s="243">
        <v>6</v>
      </c>
      <c r="B35" s="244" t="s">
        <v>146</v>
      </c>
      <c r="C35" s="258" t="s">
        <v>147</v>
      </c>
      <c r="D35" s="245" t="s">
        <v>148</v>
      </c>
      <c r="E35" s="246">
        <v>15</v>
      </c>
      <c r="F35" s="247"/>
      <c r="G35" s="248">
        <f>ROUND(E35*F35,2)</f>
        <v>0</v>
      </c>
      <c r="H35" s="247"/>
      <c r="I35" s="248">
        <f>ROUND(E35*H35,2)</f>
        <v>0</v>
      </c>
      <c r="J35" s="247"/>
      <c r="K35" s="248">
        <f>ROUND(E35*J35,2)</f>
        <v>0</v>
      </c>
      <c r="L35" s="248">
        <v>12</v>
      </c>
      <c r="M35" s="248">
        <f>G35*(1+L35/100)</f>
        <v>0</v>
      </c>
      <c r="N35" s="246">
        <v>0</v>
      </c>
      <c r="O35" s="246">
        <f>ROUND(E35*N35,2)</f>
        <v>0</v>
      </c>
      <c r="P35" s="246">
        <v>0</v>
      </c>
      <c r="Q35" s="246">
        <f>ROUND(E35*P35,2)</f>
        <v>0</v>
      </c>
      <c r="R35" s="248"/>
      <c r="S35" s="249" t="s">
        <v>108</v>
      </c>
      <c r="T35" s="232">
        <v>0.03</v>
      </c>
      <c r="U35" s="232">
        <f>ROUND(E35*T35,2)</f>
        <v>0.45</v>
      </c>
      <c r="V35" s="232"/>
      <c r="W35" s="232" t="s">
        <v>109</v>
      </c>
      <c r="X35" s="232" t="s">
        <v>110</v>
      </c>
      <c r="Y35" s="212"/>
      <c r="Z35" s="212"/>
      <c r="AA35" s="212"/>
      <c r="AB35" s="212"/>
      <c r="AC35" s="212"/>
      <c r="AD35" s="212"/>
      <c r="AE35" s="212"/>
      <c r="AF35" s="212" t="s">
        <v>111</v>
      </c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</row>
    <row r="36" spans="1:59" outlineLevel="2" x14ac:dyDescent="0.2">
      <c r="A36" s="229"/>
      <c r="B36" s="230"/>
      <c r="C36" s="259" t="s">
        <v>149</v>
      </c>
      <c r="D36" s="233"/>
      <c r="E36" s="234">
        <v>1</v>
      </c>
      <c r="F36" s="232"/>
      <c r="G36" s="232"/>
      <c r="H36" s="232"/>
      <c r="I36" s="232"/>
      <c r="J36" s="232"/>
      <c r="K36" s="232"/>
      <c r="L36" s="232"/>
      <c r="M36" s="232"/>
      <c r="N36" s="231"/>
      <c r="O36" s="231"/>
      <c r="P36" s="231"/>
      <c r="Q36" s="231"/>
      <c r="R36" s="232"/>
      <c r="S36" s="232"/>
      <c r="T36" s="232"/>
      <c r="U36" s="232"/>
      <c r="V36" s="232"/>
      <c r="W36" s="232"/>
      <c r="X36" s="232"/>
      <c r="Y36" s="212"/>
      <c r="Z36" s="212"/>
      <c r="AA36" s="212"/>
      <c r="AB36" s="212"/>
      <c r="AC36" s="212"/>
      <c r="AD36" s="212"/>
      <c r="AE36" s="212"/>
      <c r="AF36" s="212" t="s">
        <v>113</v>
      </c>
      <c r="AG36" s="212">
        <v>0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</row>
    <row r="37" spans="1:59" outlineLevel="3" x14ac:dyDescent="0.2">
      <c r="A37" s="229"/>
      <c r="B37" s="230"/>
      <c r="C37" s="259" t="s">
        <v>150</v>
      </c>
      <c r="D37" s="233"/>
      <c r="E37" s="234">
        <v>2</v>
      </c>
      <c r="F37" s="232"/>
      <c r="G37" s="232"/>
      <c r="H37" s="232"/>
      <c r="I37" s="232"/>
      <c r="J37" s="232"/>
      <c r="K37" s="232"/>
      <c r="L37" s="232"/>
      <c r="M37" s="232"/>
      <c r="N37" s="231"/>
      <c r="O37" s="231"/>
      <c r="P37" s="231"/>
      <c r="Q37" s="231"/>
      <c r="R37" s="232"/>
      <c r="S37" s="232"/>
      <c r="T37" s="232"/>
      <c r="U37" s="232"/>
      <c r="V37" s="232"/>
      <c r="W37" s="232"/>
      <c r="X37" s="232"/>
      <c r="Y37" s="212"/>
      <c r="Z37" s="212"/>
      <c r="AA37" s="212"/>
      <c r="AB37" s="212"/>
      <c r="AC37" s="212"/>
      <c r="AD37" s="212"/>
      <c r="AE37" s="212"/>
      <c r="AF37" s="212" t="s">
        <v>113</v>
      </c>
      <c r="AG37" s="212">
        <v>0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</row>
    <row r="38" spans="1:59" outlineLevel="3" x14ac:dyDescent="0.2">
      <c r="A38" s="229"/>
      <c r="B38" s="230"/>
      <c r="C38" s="259" t="s">
        <v>151</v>
      </c>
      <c r="D38" s="233"/>
      <c r="E38" s="234">
        <v>12</v>
      </c>
      <c r="F38" s="232"/>
      <c r="G38" s="232"/>
      <c r="H38" s="232"/>
      <c r="I38" s="232"/>
      <c r="J38" s="232"/>
      <c r="K38" s="232"/>
      <c r="L38" s="232"/>
      <c r="M38" s="232"/>
      <c r="N38" s="231"/>
      <c r="O38" s="231"/>
      <c r="P38" s="231"/>
      <c r="Q38" s="231"/>
      <c r="R38" s="232"/>
      <c r="S38" s="232"/>
      <c r="T38" s="232"/>
      <c r="U38" s="232"/>
      <c r="V38" s="232"/>
      <c r="W38" s="232"/>
      <c r="X38" s="232"/>
      <c r="Y38" s="212"/>
      <c r="Z38" s="212"/>
      <c r="AA38" s="212"/>
      <c r="AB38" s="212"/>
      <c r="AC38" s="212"/>
      <c r="AD38" s="212"/>
      <c r="AE38" s="212"/>
      <c r="AF38" s="212" t="s">
        <v>113</v>
      </c>
      <c r="AG38" s="212">
        <v>0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</row>
    <row r="39" spans="1:59" ht="22.5" outlineLevel="1" x14ac:dyDescent="0.2">
      <c r="A39" s="250">
        <v>7</v>
      </c>
      <c r="B39" s="251" t="s">
        <v>152</v>
      </c>
      <c r="C39" s="260" t="s">
        <v>153</v>
      </c>
      <c r="D39" s="252" t="s">
        <v>148</v>
      </c>
      <c r="E39" s="253">
        <v>2</v>
      </c>
      <c r="F39" s="254"/>
      <c r="G39" s="255">
        <f>ROUND(E39*F39,2)</f>
        <v>0</v>
      </c>
      <c r="H39" s="254"/>
      <c r="I39" s="255">
        <f>ROUND(E39*H39,2)</f>
        <v>0</v>
      </c>
      <c r="J39" s="254"/>
      <c r="K39" s="255">
        <f>ROUND(E39*J39,2)</f>
        <v>0</v>
      </c>
      <c r="L39" s="255">
        <v>12</v>
      </c>
      <c r="M39" s="255">
        <f>G39*(1+L39/100)</f>
        <v>0</v>
      </c>
      <c r="N39" s="253">
        <v>0</v>
      </c>
      <c r="O39" s="253">
        <f>ROUND(E39*N39,2)</f>
        <v>0</v>
      </c>
      <c r="P39" s="253">
        <v>0</v>
      </c>
      <c r="Q39" s="253">
        <f>ROUND(E39*P39,2)</f>
        <v>0</v>
      </c>
      <c r="R39" s="255"/>
      <c r="S39" s="256" t="s">
        <v>108</v>
      </c>
      <c r="T39" s="232">
        <v>0.05</v>
      </c>
      <c r="U39" s="232">
        <f>ROUND(E39*T39,2)</f>
        <v>0.1</v>
      </c>
      <c r="V39" s="232"/>
      <c r="W39" s="232" t="s">
        <v>109</v>
      </c>
      <c r="X39" s="232" t="s">
        <v>110</v>
      </c>
      <c r="Y39" s="212"/>
      <c r="Z39" s="212"/>
      <c r="AA39" s="212"/>
      <c r="AB39" s="212"/>
      <c r="AC39" s="212"/>
      <c r="AD39" s="212"/>
      <c r="AE39" s="212"/>
      <c r="AF39" s="212" t="s">
        <v>111</v>
      </c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</row>
    <row r="40" spans="1:59" outlineLevel="1" x14ac:dyDescent="0.2">
      <c r="A40" s="243">
        <v>8</v>
      </c>
      <c r="B40" s="244" t="s">
        <v>154</v>
      </c>
      <c r="C40" s="258" t="s">
        <v>155</v>
      </c>
      <c r="D40" s="245" t="s">
        <v>107</v>
      </c>
      <c r="E40" s="246">
        <v>0.114</v>
      </c>
      <c r="F40" s="247"/>
      <c r="G40" s="248">
        <f>ROUND(E40*F40,2)</f>
        <v>0</v>
      </c>
      <c r="H40" s="247"/>
      <c r="I40" s="248">
        <f>ROUND(E40*H40,2)</f>
        <v>0</v>
      </c>
      <c r="J40" s="247"/>
      <c r="K40" s="248">
        <f>ROUND(E40*J40,2)</f>
        <v>0</v>
      </c>
      <c r="L40" s="248">
        <v>12</v>
      </c>
      <c r="M40" s="248">
        <f>G40*(1+L40/100)</f>
        <v>0</v>
      </c>
      <c r="N40" s="246">
        <v>2.1900000000000001E-3</v>
      </c>
      <c r="O40" s="246">
        <f>ROUND(E40*N40,2)</f>
        <v>0</v>
      </c>
      <c r="P40" s="246">
        <v>0.01</v>
      </c>
      <c r="Q40" s="246">
        <f>ROUND(E40*P40,2)</f>
        <v>0</v>
      </c>
      <c r="R40" s="248"/>
      <c r="S40" s="249" t="s">
        <v>108</v>
      </c>
      <c r="T40" s="232">
        <v>0.52</v>
      </c>
      <c r="U40" s="232">
        <f>ROUND(E40*T40,2)</f>
        <v>0.06</v>
      </c>
      <c r="V40" s="232"/>
      <c r="W40" s="232" t="s">
        <v>109</v>
      </c>
      <c r="X40" s="232" t="s">
        <v>110</v>
      </c>
      <c r="Y40" s="212"/>
      <c r="Z40" s="212"/>
      <c r="AA40" s="212"/>
      <c r="AB40" s="212"/>
      <c r="AC40" s="212"/>
      <c r="AD40" s="212"/>
      <c r="AE40" s="212"/>
      <c r="AF40" s="212" t="s">
        <v>111</v>
      </c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</row>
    <row r="41" spans="1:59" outlineLevel="2" x14ac:dyDescent="0.2">
      <c r="A41" s="229"/>
      <c r="B41" s="230"/>
      <c r="C41" s="259" t="s">
        <v>156</v>
      </c>
      <c r="D41" s="233"/>
      <c r="E41" s="234">
        <v>0.114</v>
      </c>
      <c r="F41" s="232"/>
      <c r="G41" s="232"/>
      <c r="H41" s="232"/>
      <c r="I41" s="232"/>
      <c r="J41" s="232"/>
      <c r="K41" s="232"/>
      <c r="L41" s="232"/>
      <c r="M41" s="232"/>
      <c r="N41" s="231"/>
      <c r="O41" s="231"/>
      <c r="P41" s="231"/>
      <c r="Q41" s="231"/>
      <c r="R41" s="232"/>
      <c r="S41" s="232"/>
      <c r="T41" s="232"/>
      <c r="U41" s="232"/>
      <c r="V41" s="232"/>
      <c r="W41" s="232"/>
      <c r="X41" s="232"/>
      <c r="Y41" s="212"/>
      <c r="Z41" s="212"/>
      <c r="AA41" s="212"/>
      <c r="AB41" s="212"/>
      <c r="AC41" s="212"/>
      <c r="AD41" s="212"/>
      <c r="AE41" s="212"/>
      <c r="AF41" s="212" t="s">
        <v>113</v>
      </c>
      <c r="AG41" s="212">
        <v>0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</row>
    <row r="42" spans="1:59" outlineLevel="1" x14ac:dyDescent="0.2">
      <c r="A42" s="243">
        <v>9</v>
      </c>
      <c r="B42" s="244" t="s">
        <v>157</v>
      </c>
      <c r="C42" s="258" t="s">
        <v>158</v>
      </c>
      <c r="D42" s="245" t="s">
        <v>107</v>
      </c>
      <c r="E42" s="246">
        <v>10.0566</v>
      </c>
      <c r="F42" s="247"/>
      <c r="G42" s="248">
        <f>ROUND(E42*F42,2)</f>
        <v>0</v>
      </c>
      <c r="H42" s="247"/>
      <c r="I42" s="248">
        <f>ROUND(E42*H42,2)</f>
        <v>0</v>
      </c>
      <c r="J42" s="247"/>
      <c r="K42" s="248">
        <f>ROUND(E42*J42,2)</f>
        <v>0</v>
      </c>
      <c r="L42" s="248">
        <v>12</v>
      </c>
      <c r="M42" s="248">
        <f>G42*(1+L42/100)</f>
        <v>0</v>
      </c>
      <c r="N42" s="246">
        <v>1E-3</v>
      </c>
      <c r="O42" s="246">
        <f>ROUND(E42*N42,2)</f>
        <v>0.01</v>
      </c>
      <c r="P42" s="246">
        <v>3.492E-2</v>
      </c>
      <c r="Q42" s="246">
        <f>ROUND(E42*P42,2)</f>
        <v>0.35</v>
      </c>
      <c r="R42" s="248"/>
      <c r="S42" s="249" t="s">
        <v>108</v>
      </c>
      <c r="T42" s="232">
        <v>0.52100000000000002</v>
      </c>
      <c r="U42" s="232">
        <f>ROUND(E42*T42,2)</f>
        <v>5.24</v>
      </c>
      <c r="V42" s="232"/>
      <c r="W42" s="232" t="s">
        <v>109</v>
      </c>
      <c r="X42" s="232" t="s">
        <v>110</v>
      </c>
      <c r="Y42" s="212"/>
      <c r="Z42" s="212"/>
      <c r="AA42" s="212"/>
      <c r="AB42" s="212"/>
      <c r="AC42" s="212"/>
      <c r="AD42" s="212"/>
      <c r="AE42" s="212"/>
      <c r="AF42" s="212" t="s">
        <v>111</v>
      </c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</row>
    <row r="43" spans="1:59" outlineLevel="2" x14ac:dyDescent="0.2">
      <c r="A43" s="229"/>
      <c r="B43" s="230"/>
      <c r="C43" s="259" t="s">
        <v>159</v>
      </c>
      <c r="D43" s="233"/>
      <c r="E43" s="234">
        <v>1.4765999999999999</v>
      </c>
      <c r="F43" s="232"/>
      <c r="G43" s="232"/>
      <c r="H43" s="232"/>
      <c r="I43" s="232"/>
      <c r="J43" s="232"/>
      <c r="K43" s="232"/>
      <c r="L43" s="232"/>
      <c r="M43" s="232"/>
      <c r="N43" s="231"/>
      <c r="O43" s="231"/>
      <c r="P43" s="231"/>
      <c r="Q43" s="231"/>
      <c r="R43" s="232"/>
      <c r="S43" s="232"/>
      <c r="T43" s="232"/>
      <c r="U43" s="232"/>
      <c r="V43" s="232"/>
      <c r="W43" s="232"/>
      <c r="X43" s="232"/>
      <c r="Y43" s="212"/>
      <c r="Z43" s="212"/>
      <c r="AA43" s="212"/>
      <c r="AB43" s="212"/>
      <c r="AC43" s="212"/>
      <c r="AD43" s="212"/>
      <c r="AE43" s="212"/>
      <c r="AF43" s="212" t="s">
        <v>113</v>
      </c>
      <c r="AG43" s="212">
        <v>0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</row>
    <row r="44" spans="1:59" outlineLevel="3" x14ac:dyDescent="0.2">
      <c r="A44" s="229"/>
      <c r="B44" s="230"/>
      <c r="C44" s="259" t="s">
        <v>160</v>
      </c>
      <c r="D44" s="233"/>
      <c r="E44" s="234">
        <v>8.58</v>
      </c>
      <c r="F44" s="232"/>
      <c r="G44" s="232"/>
      <c r="H44" s="232"/>
      <c r="I44" s="232"/>
      <c r="J44" s="232"/>
      <c r="K44" s="232"/>
      <c r="L44" s="232"/>
      <c r="M44" s="232"/>
      <c r="N44" s="231"/>
      <c r="O44" s="231"/>
      <c r="P44" s="231"/>
      <c r="Q44" s="231"/>
      <c r="R44" s="232"/>
      <c r="S44" s="232"/>
      <c r="T44" s="232"/>
      <c r="U44" s="232"/>
      <c r="V44" s="232"/>
      <c r="W44" s="232"/>
      <c r="X44" s="232"/>
      <c r="Y44" s="212"/>
      <c r="Z44" s="212"/>
      <c r="AA44" s="212"/>
      <c r="AB44" s="212"/>
      <c r="AC44" s="212"/>
      <c r="AD44" s="212"/>
      <c r="AE44" s="212"/>
      <c r="AF44" s="212" t="s">
        <v>113</v>
      </c>
      <c r="AG44" s="212">
        <v>0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</row>
    <row r="45" spans="1:59" x14ac:dyDescent="0.2">
      <c r="A45" s="236" t="s">
        <v>103</v>
      </c>
      <c r="B45" s="237" t="s">
        <v>67</v>
      </c>
      <c r="C45" s="257" t="s">
        <v>68</v>
      </c>
      <c r="D45" s="238"/>
      <c r="E45" s="239"/>
      <c r="F45" s="240"/>
      <c r="G45" s="240">
        <f>SUMIF(AF46:AF47,"&lt;&gt;NOR",G46:G47)</f>
        <v>0</v>
      </c>
      <c r="H45" s="240"/>
      <c r="I45" s="240">
        <f>SUM(I46:I47)</f>
        <v>0</v>
      </c>
      <c r="J45" s="240"/>
      <c r="K45" s="240">
        <f>SUM(K46:K47)</f>
        <v>0</v>
      </c>
      <c r="L45" s="240"/>
      <c r="M45" s="240">
        <f>SUM(M46:M47)</f>
        <v>0</v>
      </c>
      <c r="N45" s="239"/>
      <c r="O45" s="239">
        <f>SUM(O46:O47)</f>
        <v>0.5</v>
      </c>
      <c r="P45" s="239"/>
      <c r="Q45" s="239">
        <f>SUM(Q46:Q47)</f>
        <v>251.6</v>
      </c>
      <c r="R45" s="240"/>
      <c r="S45" s="241"/>
      <c r="T45" s="235"/>
      <c r="U45" s="235">
        <f>SUM(U46:U47)</f>
        <v>838.44</v>
      </c>
      <c r="V45" s="235"/>
      <c r="W45" s="235"/>
      <c r="X45" s="235"/>
      <c r="AF45" t="s">
        <v>104</v>
      </c>
    </row>
    <row r="46" spans="1:59" outlineLevel="1" x14ac:dyDescent="0.2">
      <c r="A46" s="243">
        <v>10</v>
      </c>
      <c r="B46" s="244" t="s">
        <v>161</v>
      </c>
      <c r="C46" s="258" t="s">
        <v>162</v>
      </c>
      <c r="D46" s="245" t="s">
        <v>116</v>
      </c>
      <c r="E46" s="246">
        <v>680</v>
      </c>
      <c r="F46" s="247"/>
      <c r="G46" s="248">
        <f>ROUND(E46*F46,2)</f>
        <v>0</v>
      </c>
      <c r="H46" s="247"/>
      <c r="I46" s="248">
        <f>ROUND(E46*H46,2)</f>
        <v>0</v>
      </c>
      <c r="J46" s="247"/>
      <c r="K46" s="248">
        <f>ROUND(E46*J46,2)</f>
        <v>0</v>
      </c>
      <c r="L46" s="248">
        <v>12</v>
      </c>
      <c r="M46" s="248">
        <f>G46*(1+L46/100)</f>
        <v>0</v>
      </c>
      <c r="N46" s="246">
        <v>7.3999999999999999E-4</v>
      </c>
      <c r="O46" s="246">
        <f>ROUND(E46*N46,2)</f>
        <v>0.5</v>
      </c>
      <c r="P46" s="246">
        <v>0.37</v>
      </c>
      <c r="Q46" s="246">
        <f>ROUND(E46*P46,2)</f>
        <v>251.6</v>
      </c>
      <c r="R46" s="248"/>
      <c r="S46" s="249" t="s">
        <v>108</v>
      </c>
      <c r="T46" s="232">
        <v>1.2330000000000001</v>
      </c>
      <c r="U46" s="232">
        <f>ROUND(E46*T46,2)</f>
        <v>838.44</v>
      </c>
      <c r="V46" s="232"/>
      <c r="W46" s="232" t="s">
        <v>109</v>
      </c>
      <c r="X46" s="232" t="s">
        <v>110</v>
      </c>
      <c r="Y46" s="212"/>
      <c r="Z46" s="212"/>
      <c r="AA46" s="212"/>
      <c r="AB46" s="212"/>
      <c r="AC46" s="212"/>
      <c r="AD46" s="212"/>
      <c r="AE46" s="212"/>
      <c r="AF46" s="212" t="s">
        <v>111</v>
      </c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</row>
    <row r="47" spans="1:59" outlineLevel="2" x14ac:dyDescent="0.2">
      <c r="A47" s="229"/>
      <c r="B47" s="230"/>
      <c r="C47" s="259" t="s">
        <v>163</v>
      </c>
      <c r="D47" s="233"/>
      <c r="E47" s="234">
        <v>680</v>
      </c>
      <c r="F47" s="232"/>
      <c r="G47" s="232"/>
      <c r="H47" s="232"/>
      <c r="I47" s="232"/>
      <c r="J47" s="232"/>
      <c r="K47" s="232"/>
      <c r="L47" s="232"/>
      <c r="M47" s="232"/>
      <c r="N47" s="231"/>
      <c r="O47" s="231"/>
      <c r="P47" s="231"/>
      <c r="Q47" s="231"/>
      <c r="R47" s="232"/>
      <c r="S47" s="232"/>
      <c r="T47" s="232"/>
      <c r="U47" s="232"/>
      <c r="V47" s="232"/>
      <c r="W47" s="232"/>
      <c r="X47" s="232"/>
      <c r="Y47" s="212"/>
      <c r="Z47" s="212"/>
      <c r="AA47" s="212"/>
      <c r="AB47" s="212"/>
      <c r="AC47" s="212"/>
      <c r="AD47" s="212"/>
      <c r="AE47" s="212"/>
      <c r="AF47" s="212" t="s">
        <v>113</v>
      </c>
      <c r="AG47" s="212">
        <v>0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</row>
    <row r="48" spans="1:59" x14ac:dyDescent="0.2">
      <c r="A48" s="236" t="s">
        <v>103</v>
      </c>
      <c r="B48" s="237" t="s">
        <v>69</v>
      </c>
      <c r="C48" s="257" t="s">
        <v>70</v>
      </c>
      <c r="D48" s="238"/>
      <c r="E48" s="239"/>
      <c r="F48" s="240"/>
      <c r="G48" s="240">
        <f>SUMIF(AF49:AF49,"&lt;&gt;NOR",G49:G49)</f>
        <v>0</v>
      </c>
      <c r="H48" s="240"/>
      <c r="I48" s="240">
        <f>SUM(I49:I49)</f>
        <v>0</v>
      </c>
      <c r="J48" s="240"/>
      <c r="K48" s="240">
        <f>SUM(K49:K49)</f>
        <v>0</v>
      </c>
      <c r="L48" s="240"/>
      <c r="M48" s="240">
        <f>SUM(M49:M49)</f>
        <v>0</v>
      </c>
      <c r="N48" s="239"/>
      <c r="O48" s="239">
        <f>SUM(O49:O49)</f>
        <v>0</v>
      </c>
      <c r="P48" s="239"/>
      <c r="Q48" s="239">
        <f>SUM(Q49:Q49)</f>
        <v>0</v>
      </c>
      <c r="R48" s="240"/>
      <c r="S48" s="241"/>
      <c r="T48" s="235"/>
      <c r="U48" s="235">
        <f>SUM(U49:U49)</f>
        <v>701.55</v>
      </c>
      <c r="V48" s="235"/>
      <c r="W48" s="235"/>
      <c r="X48" s="235"/>
      <c r="AF48" t="s">
        <v>104</v>
      </c>
    </row>
    <row r="49" spans="1:59" ht="22.5" outlineLevel="1" x14ac:dyDescent="0.2">
      <c r="A49" s="250">
        <v>11</v>
      </c>
      <c r="B49" s="251" t="s">
        <v>164</v>
      </c>
      <c r="C49" s="260" t="s">
        <v>165</v>
      </c>
      <c r="D49" s="252" t="s">
        <v>128</v>
      </c>
      <c r="E49" s="253">
        <v>244.27239</v>
      </c>
      <c r="F49" s="254"/>
      <c r="G49" s="255">
        <f>ROUND(E49*F49,2)</f>
        <v>0</v>
      </c>
      <c r="H49" s="254"/>
      <c r="I49" s="255">
        <f>ROUND(E49*H49,2)</f>
        <v>0</v>
      </c>
      <c r="J49" s="254"/>
      <c r="K49" s="255">
        <f>ROUND(E49*J49,2)</f>
        <v>0</v>
      </c>
      <c r="L49" s="255">
        <v>12</v>
      </c>
      <c r="M49" s="255">
        <f>G49*(1+L49/100)</f>
        <v>0</v>
      </c>
      <c r="N49" s="253">
        <v>0</v>
      </c>
      <c r="O49" s="253">
        <f>ROUND(E49*N49,2)</f>
        <v>0</v>
      </c>
      <c r="P49" s="253">
        <v>0</v>
      </c>
      <c r="Q49" s="253">
        <f>ROUND(E49*P49,2)</f>
        <v>0</v>
      </c>
      <c r="R49" s="255"/>
      <c r="S49" s="256" t="s">
        <v>108</v>
      </c>
      <c r="T49" s="232">
        <v>2.8719999999999999</v>
      </c>
      <c r="U49" s="232">
        <f>ROUND(E49*T49,2)</f>
        <v>701.55</v>
      </c>
      <c r="V49" s="232"/>
      <c r="W49" s="232" t="s">
        <v>166</v>
      </c>
      <c r="X49" s="232" t="s">
        <v>110</v>
      </c>
      <c r="Y49" s="212"/>
      <c r="Z49" s="212"/>
      <c r="AA49" s="212"/>
      <c r="AB49" s="212"/>
      <c r="AC49" s="212"/>
      <c r="AD49" s="212"/>
      <c r="AE49" s="212"/>
      <c r="AF49" s="212" t="s">
        <v>167</v>
      </c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</row>
    <row r="50" spans="1:59" x14ac:dyDescent="0.2">
      <c r="A50" s="236" t="s">
        <v>103</v>
      </c>
      <c r="B50" s="237" t="s">
        <v>71</v>
      </c>
      <c r="C50" s="257" t="s">
        <v>72</v>
      </c>
      <c r="D50" s="238"/>
      <c r="E50" s="239"/>
      <c r="F50" s="240"/>
      <c r="G50" s="240">
        <f>SUMIF(AF51:AF54,"&lt;&gt;NOR",G51:G54)</f>
        <v>0</v>
      </c>
      <c r="H50" s="240"/>
      <c r="I50" s="240">
        <f>SUM(I51:I54)</f>
        <v>0</v>
      </c>
      <c r="J50" s="240"/>
      <c r="K50" s="240">
        <f>SUM(K51:K54)</f>
        <v>0</v>
      </c>
      <c r="L50" s="240"/>
      <c r="M50" s="240">
        <f>SUM(M51:M54)</f>
        <v>0</v>
      </c>
      <c r="N50" s="239"/>
      <c r="O50" s="239">
        <f>SUM(O51:O54)</f>
        <v>0</v>
      </c>
      <c r="P50" s="239"/>
      <c r="Q50" s="239">
        <f>SUM(Q51:Q54)</f>
        <v>2.06</v>
      </c>
      <c r="R50" s="240"/>
      <c r="S50" s="241"/>
      <c r="T50" s="235"/>
      <c r="U50" s="235">
        <f>SUM(U51:U54)</f>
        <v>41.33</v>
      </c>
      <c r="V50" s="235"/>
      <c r="W50" s="235"/>
      <c r="X50" s="235"/>
      <c r="AF50" t="s">
        <v>104</v>
      </c>
    </row>
    <row r="51" spans="1:59" outlineLevel="1" x14ac:dyDescent="0.2">
      <c r="A51" s="243">
        <v>12</v>
      </c>
      <c r="B51" s="244" t="s">
        <v>168</v>
      </c>
      <c r="C51" s="258" t="s">
        <v>169</v>
      </c>
      <c r="D51" s="245" t="s">
        <v>107</v>
      </c>
      <c r="E51" s="246">
        <v>158.16806</v>
      </c>
      <c r="F51" s="247"/>
      <c r="G51" s="248">
        <f>ROUND(E51*F51,2)</f>
        <v>0</v>
      </c>
      <c r="H51" s="247"/>
      <c r="I51" s="248">
        <f>ROUND(E51*H51,2)</f>
        <v>0</v>
      </c>
      <c r="J51" s="247"/>
      <c r="K51" s="248">
        <f>ROUND(E51*J51,2)</f>
        <v>0</v>
      </c>
      <c r="L51" s="248">
        <v>12</v>
      </c>
      <c r="M51" s="248">
        <f>G51*(1+L51/100)</f>
        <v>0</v>
      </c>
      <c r="N51" s="246">
        <v>0</v>
      </c>
      <c r="O51" s="246">
        <f>ROUND(E51*N51,2)</f>
        <v>0</v>
      </c>
      <c r="P51" s="246">
        <v>1.2999999999999999E-2</v>
      </c>
      <c r="Q51" s="246">
        <f>ROUND(E51*P51,2)</f>
        <v>2.06</v>
      </c>
      <c r="R51" s="248"/>
      <c r="S51" s="249" t="s">
        <v>170</v>
      </c>
      <c r="T51" s="232">
        <v>0.26129999999999998</v>
      </c>
      <c r="U51" s="232">
        <f>ROUND(E51*T51,2)</f>
        <v>41.33</v>
      </c>
      <c r="V51" s="232"/>
      <c r="W51" s="232" t="s">
        <v>109</v>
      </c>
      <c r="X51" s="232" t="s">
        <v>110</v>
      </c>
      <c r="Y51" s="212"/>
      <c r="Z51" s="212"/>
      <c r="AA51" s="212"/>
      <c r="AB51" s="212"/>
      <c r="AC51" s="212"/>
      <c r="AD51" s="212"/>
      <c r="AE51" s="212"/>
      <c r="AF51" s="212" t="s">
        <v>111</v>
      </c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</row>
    <row r="52" spans="1:59" outlineLevel="2" x14ac:dyDescent="0.2">
      <c r="A52" s="229"/>
      <c r="B52" s="230"/>
      <c r="C52" s="259" t="s">
        <v>171</v>
      </c>
      <c r="D52" s="233"/>
      <c r="E52" s="234">
        <v>19.296150000000001</v>
      </c>
      <c r="F52" s="232"/>
      <c r="G52" s="232"/>
      <c r="H52" s="232"/>
      <c r="I52" s="232"/>
      <c r="J52" s="232"/>
      <c r="K52" s="232"/>
      <c r="L52" s="232"/>
      <c r="M52" s="232"/>
      <c r="N52" s="231"/>
      <c r="O52" s="231"/>
      <c r="P52" s="231"/>
      <c r="Q52" s="231"/>
      <c r="R52" s="232"/>
      <c r="S52" s="232"/>
      <c r="T52" s="232"/>
      <c r="U52" s="232"/>
      <c r="V52" s="232"/>
      <c r="W52" s="232"/>
      <c r="X52" s="232"/>
      <c r="Y52" s="212"/>
      <c r="Z52" s="212"/>
      <c r="AA52" s="212"/>
      <c r="AB52" s="212"/>
      <c r="AC52" s="212"/>
      <c r="AD52" s="212"/>
      <c r="AE52" s="212"/>
      <c r="AF52" s="212" t="s">
        <v>113</v>
      </c>
      <c r="AG52" s="212">
        <v>0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</row>
    <row r="53" spans="1:59" outlineLevel="3" x14ac:dyDescent="0.2">
      <c r="A53" s="229"/>
      <c r="B53" s="230"/>
      <c r="C53" s="259" t="s">
        <v>172</v>
      </c>
      <c r="D53" s="233"/>
      <c r="E53" s="234">
        <v>3.3858000000000001</v>
      </c>
      <c r="F53" s="232"/>
      <c r="G53" s="232"/>
      <c r="H53" s="232"/>
      <c r="I53" s="232"/>
      <c r="J53" s="232"/>
      <c r="K53" s="232"/>
      <c r="L53" s="232"/>
      <c r="M53" s="232"/>
      <c r="N53" s="231"/>
      <c r="O53" s="231"/>
      <c r="P53" s="231"/>
      <c r="Q53" s="231"/>
      <c r="R53" s="232"/>
      <c r="S53" s="232"/>
      <c r="T53" s="232"/>
      <c r="U53" s="232"/>
      <c r="V53" s="232"/>
      <c r="W53" s="232"/>
      <c r="X53" s="232"/>
      <c r="Y53" s="212"/>
      <c r="Z53" s="212"/>
      <c r="AA53" s="212"/>
      <c r="AB53" s="212"/>
      <c r="AC53" s="212"/>
      <c r="AD53" s="212"/>
      <c r="AE53" s="212"/>
      <c r="AF53" s="212" t="s">
        <v>113</v>
      </c>
      <c r="AG53" s="212">
        <v>0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</row>
    <row r="54" spans="1:59" outlineLevel="3" x14ac:dyDescent="0.2">
      <c r="A54" s="229"/>
      <c r="B54" s="230"/>
      <c r="C54" s="259" t="s">
        <v>173</v>
      </c>
      <c r="D54" s="233"/>
      <c r="E54" s="234">
        <v>135.48611</v>
      </c>
      <c r="F54" s="232"/>
      <c r="G54" s="232"/>
      <c r="H54" s="232"/>
      <c r="I54" s="232"/>
      <c r="J54" s="232"/>
      <c r="K54" s="232"/>
      <c r="L54" s="232"/>
      <c r="M54" s="232"/>
      <c r="N54" s="231"/>
      <c r="O54" s="231"/>
      <c r="P54" s="231"/>
      <c r="Q54" s="231"/>
      <c r="R54" s="232"/>
      <c r="S54" s="232"/>
      <c r="T54" s="232"/>
      <c r="U54" s="232"/>
      <c r="V54" s="232"/>
      <c r="W54" s="232"/>
      <c r="X54" s="232"/>
      <c r="Y54" s="212"/>
      <c r="Z54" s="212"/>
      <c r="AA54" s="212"/>
      <c r="AB54" s="212"/>
      <c r="AC54" s="212"/>
      <c r="AD54" s="212"/>
      <c r="AE54" s="212"/>
      <c r="AF54" s="212" t="s">
        <v>113</v>
      </c>
      <c r="AG54" s="212">
        <v>0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</row>
    <row r="55" spans="1:59" x14ac:dyDescent="0.2">
      <c r="A55" s="236" t="s">
        <v>103</v>
      </c>
      <c r="B55" s="237" t="s">
        <v>73</v>
      </c>
      <c r="C55" s="257" t="s">
        <v>74</v>
      </c>
      <c r="D55" s="238"/>
      <c r="E55" s="239"/>
      <c r="F55" s="240"/>
      <c r="G55" s="240">
        <f>SUMIF(AF56:AF60,"&lt;&gt;NOR",G56:G60)</f>
        <v>0</v>
      </c>
      <c r="H55" s="240"/>
      <c r="I55" s="240">
        <f>SUM(I56:I60)</f>
        <v>0</v>
      </c>
      <c r="J55" s="240"/>
      <c r="K55" s="240">
        <f>SUM(K56:K60)</f>
        <v>0</v>
      </c>
      <c r="L55" s="240"/>
      <c r="M55" s="240">
        <f>SUM(M56:M60)</f>
        <v>0</v>
      </c>
      <c r="N55" s="239"/>
      <c r="O55" s="239">
        <f>SUM(O56:O60)</f>
        <v>0</v>
      </c>
      <c r="P55" s="239"/>
      <c r="Q55" s="239">
        <f>SUM(Q56:Q60)</f>
        <v>0</v>
      </c>
      <c r="R55" s="240"/>
      <c r="S55" s="241"/>
      <c r="T55" s="235"/>
      <c r="U55" s="235">
        <f>SUM(U56:U60)</f>
        <v>12.350000000000001</v>
      </c>
      <c r="V55" s="235"/>
      <c r="W55" s="235"/>
      <c r="X55" s="235"/>
      <c r="AF55" t="s">
        <v>104</v>
      </c>
    </row>
    <row r="56" spans="1:59" ht="22.5" outlineLevel="1" x14ac:dyDescent="0.2">
      <c r="A56" s="250">
        <v>13</v>
      </c>
      <c r="B56" s="251" t="s">
        <v>174</v>
      </c>
      <c r="C56" s="260" t="s">
        <v>175</v>
      </c>
      <c r="D56" s="252" t="s">
        <v>128</v>
      </c>
      <c r="E56" s="253">
        <v>255.40832</v>
      </c>
      <c r="F56" s="254"/>
      <c r="G56" s="255">
        <f>ROUND(E56*F56,2)</f>
        <v>0</v>
      </c>
      <c r="H56" s="254"/>
      <c r="I56" s="255">
        <f>ROUND(E56*H56,2)</f>
        <v>0</v>
      </c>
      <c r="J56" s="254"/>
      <c r="K56" s="255">
        <f>ROUND(E56*J56,2)</f>
        <v>0</v>
      </c>
      <c r="L56" s="255">
        <v>12</v>
      </c>
      <c r="M56" s="255">
        <f>G56*(1+L56/100)</f>
        <v>0</v>
      </c>
      <c r="N56" s="253">
        <v>0</v>
      </c>
      <c r="O56" s="253">
        <f>ROUND(E56*N56,2)</f>
        <v>0</v>
      </c>
      <c r="P56" s="253">
        <v>0</v>
      </c>
      <c r="Q56" s="253">
        <f>ROUND(E56*P56,2)</f>
        <v>0</v>
      </c>
      <c r="R56" s="255"/>
      <c r="S56" s="256" t="s">
        <v>108</v>
      </c>
      <c r="T56" s="232">
        <v>0</v>
      </c>
      <c r="U56" s="232">
        <f>ROUND(E56*T56,2)</f>
        <v>0</v>
      </c>
      <c r="V56" s="232"/>
      <c r="W56" s="232" t="s">
        <v>109</v>
      </c>
      <c r="X56" s="232" t="s">
        <v>110</v>
      </c>
      <c r="Y56" s="212"/>
      <c r="Z56" s="212"/>
      <c r="AA56" s="212"/>
      <c r="AB56" s="212"/>
      <c r="AC56" s="212"/>
      <c r="AD56" s="212"/>
      <c r="AE56" s="212"/>
      <c r="AF56" s="212" t="s">
        <v>111</v>
      </c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</row>
    <row r="57" spans="1:59" ht="22.5" outlineLevel="1" x14ac:dyDescent="0.2">
      <c r="A57" s="250">
        <v>14</v>
      </c>
      <c r="B57" s="251" t="s">
        <v>176</v>
      </c>
      <c r="C57" s="260" t="s">
        <v>177</v>
      </c>
      <c r="D57" s="252" t="s">
        <v>128</v>
      </c>
      <c r="E57" s="253">
        <v>2.0561799999999999</v>
      </c>
      <c r="F57" s="254"/>
      <c r="G57" s="255">
        <f>ROUND(E57*F57,2)</f>
        <v>0</v>
      </c>
      <c r="H57" s="254"/>
      <c r="I57" s="255">
        <f>ROUND(E57*H57,2)</f>
        <v>0</v>
      </c>
      <c r="J57" s="254"/>
      <c r="K57" s="255">
        <f>ROUND(E57*J57,2)</f>
        <v>0</v>
      </c>
      <c r="L57" s="255">
        <v>12</v>
      </c>
      <c r="M57" s="255">
        <f>G57*(1+L57/100)</f>
        <v>0</v>
      </c>
      <c r="N57" s="253">
        <v>0</v>
      </c>
      <c r="O57" s="253">
        <f>ROUND(E57*N57,2)</f>
        <v>0</v>
      </c>
      <c r="P57" s="253">
        <v>0</v>
      </c>
      <c r="Q57" s="253">
        <f>ROUND(E57*P57,2)</f>
        <v>0</v>
      </c>
      <c r="R57" s="255"/>
      <c r="S57" s="256" t="s">
        <v>170</v>
      </c>
      <c r="T57" s="232">
        <v>0</v>
      </c>
      <c r="U57" s="232">
        <f>ROUND(E57*T57,2)</f>
        <v>0</v>
      </c>
      <c r="V57" s="232"/>
      <c r="W57" s="232" t="s">
        <v>109</v>
      </c>
      <c r="X57" s="232" t="s">
        <v>110</v>
      </c>
      <c r="Y57" s="212"/>
      <c r="Z57" s="212"/>
      <c r="AA57" s="212"/>
      <c r="AB57" s="212"/>
      <c r="AC57" s="212"/>
      <c r="AD57" s="212"/>
      <c r="AE57" s="212"/>
      <c r="AF57" s="212" t="s">
        <v>111</v>
      </c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</row>
    <row r="58" spans="1:59" outlineLevel="1" x14ac:dyDescent="0.2">
      <c r="A58" s="250">
        <v>15</v>
      </c>
      <c r="B58" s="251" t="s">
        <v>178</v>
      </c>
      <c r="C58" s="260" t="s">
        <v>179</v>
      </c>
      <c r="D58" s="252" t="s">
        <v>128</v>
      </c>
      <c r="E58" s="253">
        <v>257.46449999999999</v>
      </c>
      <c r="F58" s="254"/>
      <c r="G58" s="255">
        <f>ROUND(E58*F58,2)</f>
        <v>0</v>
      </c>
      <c r="H58" s="254"/>
      <c r="I58" s="255">
        <f>ROUND(E58*H58,2)</f>
        <v>0</v>
      </c>
      <c r="J58" s="254"/>
      <c r="K58" s="255">
        <f>ROUND(E58*J58,2)</f>
        <v>0</v>
      </c>
      <c r="L58" s="255">
        <v>12</v>
      </c>
      <c r="M58" s="255">
        <f>G58*(1+L58/100)</f>
        <v>0</v>
      </c>
      <c r="N58" s="253">
        <v>0</v>
      </c>
      <c r="O58" s="253">
        <f>ROUND(E58*N58,2)</f>
        <v>0</v>
      </c>
      <c r="P58" s="253">
        <v>0</v>
      </c>
      <c r="Q58" s="253">
        <f>ROUND(E58*P58,2)</f>
        <v>0</v>
      </c>
      <c r="R58" s="255"/>
      <c r="S58" s="256" t="s">
        <v>108</v>
      </c>
      <c r="T58" s="232">
        <v>4.2000000000000003E-2</v>
      </c>
      <c r="U58" s="232">
        <f>ROUND(E58*T58,2)</f>
        <v>10.81</v>
      </c>
      <c r="V58" s="232"/>
      <c r="W58" s="232" t="s">
        <v>180</v>
      </c>
      <c r="X58" s="232" t="s">
        <v>110</v>
      </c>
      <c r="Y58" s="212"/>
      <c r="Z58" s="212"/>
      <c r="AA58" s="212"/>
      <c r="AB58" s="212"/>
      <c r="AC58" s="212"/>
      <c r="AD58" s="212"/>
      <c r="AE58" s="212"/>
      <c r="AF58" s="212" t="s">
        <v>181</v>
      </c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</row>
    <row r="59" spans="1:59" outlineLevel="1" x14ac:dyDescent="0.2">
      <c r="A59" s="250">
        <v>16</v>
      </c>
      <c r="B59" s="251" t="s">
        <v>182</v>
      </c>
      <c r="C59" s="260" t="s">
        <v>183</v>
      </c>
      <c r="D59" s="252" t="s">
        <v>128</v>
      </c>
      <c r="E59" s="253">
        <v>6179.1480300000003</v>
      </c>
      <c r="F59" s="254"/>
      <c r="G59" s="255">
        <f>ROUND(E59*F59,2)</f>
        <v>0</v>
      </c>
      <c r="H59" s="254"/>
      <c r="I59" s="255">
        <f>ROUND(E59*H59,2)</f>
        <v>0</v>
      </c>
      <c r="J59" s="254"/>
      <c r="K59" s="255">
        <f>ROUND(E59*J59,2)</f>
        <v>0</v>
      </c>
      <c r="L59" s="255">
        <v>12</v>
      </c>
      <c r="M59" s="255">
        <f>G59*(1+L59/100)</f>
        <v>0</v>
      </c>
      <c r="N59" s="253">
        <v>0</v>
      </c>
      <c r="O59" s="253">
        <f>ROUND(E59*N59,2)</f>
        <v>0</v>
      </c>
      <c r="P59" s="253">
        <v>0</v>
      </c>
      <c r="Q59" s="253">
        <f>ROUND(E59*P59,2)</f>
        <v>0</v>
      </c>
      <c r="R59" s="255"/>
      <c r="S59" s="256" t="s">
        <v>108</v>
      </c>
      <c r="T59" s="232">
        <v>0</v>
      </c>
      <c r="U59" s="232">
        <f>ROUND(E59*T59,2)</f>
        <v>0</v>
      </c>
      <c r="V59" s="232"/>
      <c r="W59" s="232" t="s">
        <v>180</v>
      </c>
      <c r="X59" s="232" t="s">
        <v>110</v>
      </c>
      <c r="Y59" s="212"/>
      <c r="Z59" s="212"/>
      <c r="AA59" s="212"/>
      <c r="AB59" s="212"/>
      <c r="AC59" s="212"/>
      <c r="AD59" s="212"/>
      <c r="AE59" s="212"/>
      <c r="AF59" s="212" t="s">
        <v>181</v>
      </c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</row>
    <row r="60" spans="1:59" outlineLevel="1" x14ac:dyDescent="0.2">
      <c r="A60" s="250">
        <v>17</v>
      </c>
      <c r="B60" s="251" t="s">
        <v>184</v>
      </c>
      <c r="C60" s="260" t="s">
        <v>185</v>
      </c>
      <c r="D60" s="252" t="s">
        <v>128</v>
      </c>
      <c r="E60" s="253">
        <v>257.46449999999999</v>
      </c>
      <c r="F60" s="254"/>
      <c r="G60" s="255">
        <f>ROUND(E60*F60,2)</f>
        <v>0</v>
      </c>
      <c r="H60" s="254"/>
      <c r="I60" s="255">
        <f>ROUND(E60*H60,2)</f>
        <v>0</v>
      </c>
      <c r="J60" s="254"/>
      <c r="K60" s="255">
        <f>ROUND(E60*J60,2)</f>
        <v>0</v>
      </c>
      <c r="L60" s="255">
        <v>12</v>
      </c>
      <c r="M60" s="255">
        <f>G60*(1+L60/100)</f>
        <v>0</v>
      </c>
      <c r="N60" s="253">
        <v>0</v>
      </c>
      <c r="O60" s="253">
        <f>ROUND(E60*N60,2)</f>
        <v>0</v>
      </c>
      <c r="P60" s="253">
        <v>0</v>
      </c>
      <c r="Q60" s="253">
        <f>ROUND(E60*P60,2)</f>
        <v>0</v>
      </c>
      <c r="R60" s="255"/>
      <c r="S60" s="256" t="s">
        <v>108</v>
      </c>
      <c r="T60" s="232">
        <v>6.0000000000000001E-3</v>
      </c>
      <c r="U60" s="232">
        <f>ROUND(E60*T60,2)</f>
        <v>1.54</v>
      </c>
      <c r="V60" s="232"/>
      <c r="W60" s="232" t="s">
        <v>180</v>
      </c>
      <c r="X60" s="232" t="s">
        <v>110</v>
      </c>
      <c r="Y60" s="212"/>
      <c r="Z60" s="212"/>
      <c r="AA60" s="212"/>
      <c r="AB60" s="212"/>
      <c r="AC60" s="212"/>
      <c r="AD60" s="212"/>
      <c r="AE60" s="212"/>
      <c r="AF60" s="212" t="s">
        <v>181</v>
      </c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</row>
    <row r="61" spans="1:59" x14ac:dyDescent="0.2">
      <c r="A61" s="236" t="s">
        <v>103</v>
      </c>
      <c r="B61" s="237" t="s">
        <v>76</v>
      </c>
      <c r="C61" s="257" t="s">
        <v>29</v>
      </c>
      <c r="D61" s="238"/>
      <c r="E61" s="239"/>
      <c r="F61" s="240"/>
      <c r="G61" s="240">
        <f>SUMIF(AF62:AF67,"&lt;&gt;NOR",G62:G67)</f>
        <v>0</v>
      </c>
      <c r="H61" s="240"/>
      <c r="I61" s="240">
        <f>SUM(I62:I67)</f>
        <v>0</v>
      </c>
      <c r="J61" s="240"/>
      <c r="K61" s="240">
        <f>SUM(K62:K67)</f>
        <v>0</v>
      </c>
      <c r="L61" s="240"/>
      <c r="M61" s="240">
        <f>SUM(M62:M67)</f>
        <v>0</v>
      </c>
      <c r="N61" s="239"/>
      <c r="O61" s="239">
        <f>SUM(O62:O67)</f>
        <v>0</v>
      </c>
      <c r="P61" s="239"/>
      <c r="Q61" s="239">
        <f>SUM(Q62:Q67)</f>
        <v>0</v>
      </c>
      <c r="R61" s="240"/>
      <c r="S61" s="241"/>
      <c r="T61" s="235"/>
      <c r="U61" s="235">
        <f>SUM(U62:U67)</f>
        <v>0</v>
      </c>
      <c r="V61" s="235"/>
      <c r="W61" s="235"/>
      <c r="X61" s="235"/>
      <c r="AF61" t="s">
        <v>104</v>
      </c>
    </row>
    <row r="62" spans="1:59" ht="22.5" outlineLevel="1" x14ac:dyDescent="0.2">
      <c r="A62" s="250">
        <v>18</v>
      </c>
      <c r="B62" s="251" t="s">
        <v>186</v>
      </c>
      <c r="C62" s="260" t="s">
        <v>187</v>
      </c>
      <c r="D62" s="252" t="s">
        <v>141</v>
      </c>
      <c r="E62" s="253">
        <v>1</v>
      </c>
      <c r="F62" s="254"/>
      <c r="G62" s="255">
        <f>ROUND(E62*F62,2)</f>
        <v>0</v>
      </c>
      <c r="H62" s="254"/>
      <c r="I62" s="255">
        <f>ROUND(E62*H62,2)</f>
        <v>0</v>
      </c>
      <c r="J62" s="254"/>
      <c r="K62" s="255">
        <f>ROUND(E62*J62,2)</f>
        <v>0</v>
      </c>
      <c r="L62" s="255">
        <v>12</v>
      </c>
      <c r="M62" s="255">
        <f>G62*(1+L62/100)</f>
        <v>0</v>
      </c>
      <c r="N62" s="253">
        <v>0</v>
      </c>
      <c r="O62" s="253">
        <f>ROUND(E62*N62,2)</f>
        <v>0</v>
      </c>
      <c r="P62" s="253">
        <v>0</v>
      </c>
      <c r="Q62" s="253">
        <f>ROUND(E62*P62,2)</f>
        <v>0</v>
      </c>
      <c r="R62" s="255"/>
      <c r="S62" s="256" t="s">
        <v>188</v>
      </c>
      <c r="T62" s="232">
        <v>0</v>
      </c>
      <c r="U62" s="232">
        <f>ROUND(E62*T62,2)</f>
        <v>0</v>
      </c>
      <c r="V62" s="232"/>
      <c r="W62" s="232" t="s">
        <v>109</v>
      </c>
      <c r="X62" s="232" t="s">
        <v>110</v>
      </c>
      <c r="Y62" s="212"/>
      <c r="Z62" s="212"/>
      <c r="AA62" s="212"/>
      <c r="AB62" s="212"/>
      <c r="AC62" s="212"/>
      <c r="AD62" s="212"/>
      <c r="AE62" s="212"/>
      <c r="AF62" s="212" t="s">
        <v>111</v>
      </c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</row>
    <row r="63" spans="1:59" outlineLevel="1" x14ac:dyDescent="0.2">
      <c r="A63" s="250">
        <v>19</v>
      </c>
      <c r="B63" s="251" t="s">
        <v>189</v>
      </c>
      <c r="C63" s="260" t="s">
        <v>190</v>
      </c>
      <c r="D63" s="252" t="s">
        <v>191</v>
      </c>
      <c r="E63" s="253">
        <v>1</v>
      </c>
      <c r="F63" s="254"/>
      <c r="G63" s="255">
        <f>ROUND(E63*F63,2)</f>
        <v>0</v>
      </c>
      <c r="H63" s="254"/>
      <c r="I63" s="255">
        <f>ROUND(E63*H63,2)</f>
        <v>0</v>
      </c>
      <c r="J63" s="254"/>
      <c r="K63" s="255">
        <f>ROUND(E63*J63,2)</f>
        <v>0</v>
      </c>
      <c r="L63" s="255">
        <v>12</v>
      </c>
      <c r="M63" s="255">
        <f>G63*(1+L63/100)</f>
        <v>0</v>
      </c>
      <c r="N63" s="253">
        <v>0</v>
      </c>
      <c r="O63" s="253">
        <f>ROUND(E63*N63,2)</f>
        <v>0</v>
      </c>
      <c r="P63" s="253">
        <v>0</v>
      </c>
      <c r="Q63" s="253">
        <f>ROUND(E63*P63,2)</f>
        <v>0</v>
      </c>
      <c r="R63" s="255"/>
      <c r="S63" s="256" t="s">
        <v>142</v>
      </c>
      <c r="T63" s="232">
        <v>0</v>
      </c>
      <c r="U63" s="232">
        <f>ROUND(E63*T63,2)</f>
        <v>0</v>
      </c>
      <c r="V63" s="232"/>
      <c r="W63" s="232" t="s">
        <v>192</v>
      </c>
      <c r="X63" s="232" t="s">
        <v>110</v>
      </c>
      <c r="Y63" s="212"/>
      <c r="Z63" s="212"/>
      <c r="AA63" s="212"/>
      <c r="AB63" s="212"/>
      <c r="AC63" s="212"/>
      <c r="AD63" s="212"/>
      <c r="AE63" s="212"/>
      <c r="AF63" s="212" t="s">
        <v>193</v>
      </c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</row>
    <row r="64" spans="1:59" outlineLevel="1" x14ac:dyDescent="0.2">
      <c r="A64" s="250">
        <v>20</v>
      </c>
      <c r="B64" s="251" t="s">
        <v>194</v>
      </c>
      <c r="C64" s="260" t="s">
        <v>195</v>
      </c>
      <c r="D64" s="252" t="s">
        <v>191</v>
      </c>
      <c r="E64" s="253">
        <v>1</v>
      </c>
      <c r="F64" s="254"/>
      <c r="G64" s="255">
        <f>ROUND(E64*F64,2)</f>
        <v>0</v>
      </c>
      <c r="H64" s="254"/>
      <c r="I64" s="255">
        <f>ROUND(E64*H64,2)</f>
        <v>0</v>
      </c>
      <c r="J64" s="254"/>
      <c r="K64" s="255">
        <f>ROUND(E64*J64,2)</f>
        <v>0</v>
      </c>
      <c r="L64" s="255">
        <v>12</v>
      </c>
      <c r="M64" s="255">
        <f>G64*(1+L64/100)</f>
        <v>0</v>
      </c>
      <c r="N64" s="253">
        <v>0</v>
      </c>
      <c r="O64" s="253">
        <f>ROUND(E64*N64,2)</f>
        <v>0</v>
      </c>
      <c r="P64" s="253">
        <v>0</v>
      </c>
      <c r="Q64" s="253">
        <f>ROUND(E64*P64,2)</f>
        <v>0</v>
      </c>
      <c r="R64" s="255"/>
      <c r="S64" s="256" t="s">
        <v>142</v>
      </c>
      <c r="T64" s="232">
        <v>0</v>
      </c>
      <c r="U64" s="232">
        <f>ROUND(E64*T64,2)</f>
        <v>0</v>
      </c>
      <c r="V64" s="232"/>
      <c r="W64" s="232" t="s">
        <v>192</v>
      </c>
      <c r="X64" s="232" t="s">
        <v>110</v>
      </c>
      <c r="Y64" s="212"/>
      <c r="Z64" s="212"/>
      <c r="AA64" s="212"/>
      <c r="AB64" s="212"/>
      <c r="AC64" s="212"/>
      <c r="AD64" s="212"/>
      <c r="AE64" s="212"/>
      <c r="AF64" s="212" t="s">
        <v>193</v>
      </c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</row>
    <row r="65" spans="1:59" outlineLevel="1" x14ac:dyDescent="0.2">
      <c r="A65" s="250">
        <v>21</v>
      </c>
      <c r="B65" s="251" t="s">
        <v>196</v>
      </c>
      <c r="C65" s="260" t="s">
        <v>197</v>
      </c>
      <c r="D65" s="252" t="s">
        <v>191</v>
      </c>
      <c r="E65" s="253">
        <v>1</v>
      </c>
      <c r="F65" s="254"/>
      <c r="G65" s="255">
        <f>ROUND(E65*F65,2)</f>
        <v>0</v>
      </c>
      <c r="H65" s="254"/>
      <c r="I65" s="255">
        <f>ROUND(E65*H65,2)</f>
        <v>0</v>
      </c>
      <c r="J65" s="254"/>
      <c r="K65" s="255">
        <f>ROUND(E65*J65,2)</f>
        <v>0</v>
      </c>
      <c r="L65" s="255">
        <v>12</v>
      </c>
      <c r="M65" s="255">
        <f>G65*(1+L65/100)</f>
        <v>0</v>
      </c>
      <c r="N65" s="253">
        <v>0</v>
      </c>
      <c r="O65" s="253">
        <f>ROUND(E65*N65,2)</f>
        <v>0</v>
      </c>
      <c r="P65" s="253">
        <v>0</v>
      </c>
      <c r="Q65" s="253">
        <f>ROUND(E65*P65,2)</f>
        <v>0</v>
      </c>
      <c r="R65" s="255"/>
      <c r="S65" s="256" t="s">
        <v>142</v>
      </c>
      <c r="T65" s="232">
        <v>0</v>
      </c>
      <c r="U65" s="232">
        <f>ROUND(E65*T65,2)</f>
        <v>0</v>
      </c>
      <c r="V65" s="232"/>
      <c r="W65" s="232" t="s">
        <v>192</v>
      </c>
      <c r="X65" s="232" t="s">
        <v>110</v>
      </c>
      <c r="Y65" s="212"/>
      <c r="Z65" s="212"/>
      <c r="AA65" s="212"/>
      <c r="AB65" s="212"/>
      <c r="AC65" s="212"/>
      <c r="AD65" s="212"/>
      <c r="AE65" s="212"/>
      <c r="AF65" s="212" t="s">
        <v>193</v>
      </c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</row>
    <row r="66" spans="1:59" outlineLevel="1" x14ac:dyDescent="0.2">
      <c r="A66" s="250">
        <v>22</v>
      </c>
      <c r="B66" s="251" t="s">
        <v>198</v>
      </c>
      <c r="C66" s="260" t="s">
        <v>199</v>
      </c>
      <c r="D66" s="252" t="s">
        <v>200</v>
      </c>
      <c r="E66" s="253">
        <v>1</v>
      </c>
      <c r="F66" s="254"/>
      <c r="G66" s="255">
        <f>ROUND(E66*F66,2)</f>
        <v>0</v>
      </c>
      <c r="H66" s="254"/>
      <c r="I66" s="255">
        <f>ROUND(E66*H66,2)</f>
        <v>0</v>
      </c>
      <c r="J66" s="254"/>
      <c r="K66" s="255">
        <f>ROUND(E66*J66,2)</f>
        <v>0</v>
      </c>
      <c r="L66" s="255">
        <v>12</v>
      </c>
      <c r="M66" s="255">
        <f>G66*(1+L66/100)</f>
        <v>0</v>
      </c>
      <c r="N66" s="253">
        <v>0</v>
      </c>
      <c r="O66" s="253">
        <f>ROUND(E66*N66,2)</f>
        <v>0</v>
      </c>
      <c r="P66" s="253">
        <v>0</v>
      </c>
      <c r="Q66" s="253">
        <f>ROUND(E66*P66,2)</f>
        <v>0</v>
      </c>
      <c r="R66" s="255"/>
      <c r="S66" s="256" t="s">
        <v>142</v>
      </c>
      <c r="T66" s="232">
        <v>0</v>
      </c>
      <c r="U66" s="232">
        <f>ROUND(E66*T66,2)</f>
        <v>0</v>
      </c>
      <c r="V66" s="232"/>
      <c r="W66" s="232" t="s">
        <v>192</v>
      </c>
      <c r="X66" s="232" t="s">
        <v>110</v>
      </c>
      <c r="Y66" s="212"/>
      <c r="Z66" s="212"/>
      <c r="AA66" s="212"/>
      <c r="AB66" s="212"/>
      <c r="AC66" s="212"/>
      <c r="AD66" s="212"/>
      <c r="AE66" s="212"/>
      <c r="AF66" s="212" t="s">
        <v>193</v>
      </c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</row>
    <row r="67" spans="1:59" outlineLevel="1" x14ac:dyDescent="0.2">
      <c r="A67" s="243">
        <v>23</v>
      </c>
      <c r="B67" s="244" t="s">
        <v>201</v>
      </c>
      <c r="C67" s="258" t="s">
        <v>202</v>
      </c>
      <c r="D67" s="245" t="s">
        <v>191</v>
      </c>
      <c r="E67" s="246">
        <v>1</v>
      </c>
      <c r="F67" s="247"/>
      <c r="G67" s="248">
        <f>ROUND(E67*F67,2)</f>
        <v>0</v>
      </c>
      <c r="H67" s="247"/>
      <c r="I67" s="248">
        <f>ROUND(E67*H67,2)</f>
        <v>0</v>
      </c>
      <c r="J67" s="247"/>
      <c r="K67" s="248">
        <f>ROUND(E67*J67,2)</f>
        <v>0</v>
      </c>
      <c r="L67" s="248">
        <v>12</v>
      </c>
      <c r="M67" s="248">
        <f>G67*(1+L67/100)</f>
        <v>0</v>
      </c>
      <c r="N67" s="246">
        <v>0</v>
      </c>
      <c r="O67" s="246">
        <f>ROUND(E67*N67,2)</f>
        <v>0</v>
      </c>
      <c r="P67" s="246">
        <v>0</v>
      </c>
      <c r="Q67" s="246">
        <f>ROUND(E67*P67,2)</f>
        <v>0</v>
      </c>
      <c r="R67" s="248"/>
      <c r="S67" s="249" t="s">
        <v>142</v>
      </c>
      <c r="T67" s="232">
        <v>0</v>
      </c>
      <c r="U67" s="232">
        <f>ROUND(E67*T67,2)</f>
        <v>0</v>
      </c>
      <c r="V67" s="232"/>
      <c r="W67" s="232" t="s">
        <v>192</v>
      </c>
      <c r="X67" s="232" t="s">
        <v>110</v>
      </c>
      <c r="Y67" s="212"/>
      <c r="Z67" s="212"/>
      <c r="AA67" s="212"/>
      <c r="AB67" s="212"/>
      <c r="AC67" s="212"/>
      <c r="AD67" s="212"/>
      <c r="AE67" s="212"/>
      <c r="AF67" s="212" t="s">
        <v>193</v>
      </c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</row>
    <row r="68" spans="1:59" x14ac:dyDescent="0.2">
      <c r="A68" s="3"/>
      <c r="B68" s="4"/>
      <c r="C68" s="261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AD68">
        <v>12</v>
      </c>
      <c r="AE68">
        <v>21</v>
      </c>
      <c r="AF68" t="s">
        <v>90</v>
      </c>
    </row>
    <row r="69" spans="1:59" x14ac:dyDescent="0.2">
      <c r="A69" s="215"/>
      <c r="B69" s="216" t="s">
        <v>31</v>
      </c>
      <c r="C69" s="262"/>
      <c r="D69" s="217"/>
      <c r="E69" s="218"/>
      <c r="F69" s="218"/>
      <c r="G69" s="242">
        <f>G8+G23+G29+G34+G45+G48+G50+G55+G61</f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AD69">
        <f>SUMIF(L7:L67,AD68,G7:G67)</f>
        <v>0</v>
      </c>
      <c r="AE69">
        <f>SUMIF(L7:L67,AE68,G7:G67)</f>
        <v>0</v>
      </c>
      <c r="AF69" t="s">
        <v>203</v>
      </c>
    </row>
    <row r="70" spans="1:59" x14ac:dyDescent="0.2">
      <c r="A70" s="3"/>
      <c r="B70" s="4"/>
      <c r="C70" s="261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59" x14ac:dyDescent="0.2">
      <c r="A71" s="3"/>
      <c r="B71" s="4"/>
      <c r="C71" s="261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59" x14ac:dyDescent="0.2">
      <c r="A72" s="219" t="s">
        <v>204</v>
      </c>
      <c r="B72" s="219"/>
      <c r="C72" s="263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59" x14ac:dyDescent="0.2">
      <c r="A73" s="220"/>
      <c r="B73" s="221"/>
      <c r="C73" s="264"/>
      <c r="D73" s="221"/>
      <c r="E73" s="221"/>
      <c r="F73" s="221"/>
      <c r="G73" s="22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AF73" t="s">
        <v>205</v>
      </c>
    </row>
    <row r="74" spans="1:59" x14ac:dyDescent="0.2">
      <c r="A74" s="223"/>
      <c r="B74" s="224"/>
      <c r="C74" s="265"/>
      <c r="D74" s="224"/>
      <c r="E74" s="224"/>
      <c r="F74" s="224"/>
      <c r="G74" s="22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59" x14ac:dyDescent="0.2">
      <c r="A75" s="223"/>
      <c r="B75" s="224"/>
      <c r="C75" s="265"/>
      <c r="D75" s="224"/>
      <c r="E75" s="224"/>
      <c r="F75" s="224"/>
      <c r="G75" s="22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59" x14ac:dyDescent="0.2">
      <c r="A76" s="223"/>
      <c r="B76" s="224"/>
      <c r="C76" s="265"/>
      <c r="D76" s="224"/>
      <c r="E76" s="224"/>
      <c r="F76" s="224"/>
      <c r="G76" s="22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59" x14ac:dyDescent="0.2">
      <c r="A77" s="226"/>
      <c r="B77" s="227"/>
      <c r="C77" s="266"/>
      <c r="D77" s="227"/>
      <c r="E77" s="227"/>
      <c r="F77" s="227"/>
      <c r="G77" s="228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59" x14ac:dyDescent="0.2">
      <c r="A78" s="3"/>
      <c r="B78" s="4"/>
      <c r="C78" s="261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59" x14ac:dyDescent="0.2">
      <c r="C79" s="267"/>
      <c r="D79" s="10"/>
      <c r="AF79" t="s">
        <v>206</v>
      </c>
    </row>
    <row r="80" spans="1:59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72:C72"/>
    <mergeCell ref="A73:G7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001 001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'001 001 Pol'!Názvy_tisku</vt:lpstr>
      <vt:lpstr>oadresa</vt:lpstr>
      <vt:lpstr>Stavba!Objednatel</vt:lpstr>
      <vt:lpstr>Stavba!Objekt</vt:lpstr>
      <vt:lpstr>'001 001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Niklova</dc:creator>
  <cp:lastModifiedBy>Katerina Niklova</cp:lastModifiedBy>
  <cp:lastPrinted>2019-03-19T12:27:02Z</cp:lastPrinted>
  <dcterms:created xsi:type="dcterms:W3CDTF">2009-04-08T07:15:50Z</dcterms:created>
  <dcterms:modified xsi:type="dcterms:W3CDTF">2025-09-02T04:49:56Z</dcterms:modified>
</cp:coreProperties>
</file>